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bby\Documents\"/>
    </mc:Choice>
  </mc:AlternateContent>
  <bookViews>
    <workbookView xWindow="0" yWindow="0" windowWidth="20490" windowHeight="7155"/>
  </bookViews>
  <sheets>
    <sheet name="Bets" sheetId="1" r:id="rId1"/>
    <sheet name="Sports and Bookies" sheetId="2" r:id="rId2"/>
  </sheets>
  <definedNames>
    <definedName name="_xlnm._FilterDatabase" localSheetId="0" hidden="1">Bets!$I$138:$I$138</definedName>
  </definedNames>
  <calcPr calcId="152511"/>
</workbook>
</file>

<file path=xl/calcChain.xml><?xml version="1.0" encoding="utf-8"?>
<calcChain xmlns="http://schemas.openxmlformats.org/spreadsheetml/2006/main">
  <c r="N18" i="1" l="1"/>
  <c r="O18" i="1" s="1"/>
  <c r="L18" i="1"/>
  <c r="M18" i="1" s="1"/>
  <c r="N19" i="1" l="1"/>
  <c r="O19" i="1" s="1"/>
  <c r="L19" i="1"/>
  <c r="M19" i="1" s="1"/>
  <c r="N20" i="1" l="1"/>
  <c r="O20" i="1" s="1"/>
  <c r="L20" i="1"/>
  <c r="M20" i="1" s="1"/>
  <c r="N21" i="1" l="1"/>
  <c r="O21" i="1" s="1"/>
  <c r="L21" i="1"/>
  <c r="M21" i="1" s="1"/>
  <c r="N22" i="1" l="1"/>
  <c r="O22" i="1" s="1"/>
  <c r="L22" i="1"/>
  <c r="M22" i="1" s="1"/>
  <c r="N23" i="1" l="1"/>
  <c r="O23" i="1" s="1"/>
  <c r="L23" i="1"/>
  <c r="M23" i="1" s="1"/>
  <c r="N24" i="1"/>
  <c r="O24" i="1" s="1"/>
  <c r="L24" i="1"/>
  <c r="M24" i="1" s="1"/>
  <c r="N25" i="1" l="1"/>
  <c r="O25" i="1" s="1"/>
  <c r="L25" i="1"/>
  <c r="M25" i="1" s="1"/>
  <c r="N26" i="1" l="1"/>
  <c r="O26" i="1" s="1"/>
  <c r="L26" i="1"/>
  <c r="M26" i="1" s="1"/>
  <c r="N27" i="1" l="1"/>
  <c r="O27" i="1" s="1"/>
  <c r="L27" i="1"/>
  <c r="M27" i="1" s="1"/>
  <c r="N28" i="1"/>
  <c r="O28" i="1" s="1"/>
  <c r="L28" i="1"/>
  <c r="M28" i="1" s="1"/>
  <c r="N29" i="1"/>
  <c r="O29" i="1" s="1"/>
  <c r="L29" i="1"/>
  <c r="M29" i="1" s="1"/>
  <c r="N30" i="1" l="1"/>
  <c r="O30" i="1" s="1"/>
  <c r="L30" i="1"/>
  <c r="M30" i="1" s="1"/>
  <c r="N31" i="1"/>
  <c r="O31" i="1" s="1"/>
  <c r="L31" i="1"/>
  <c r="M31" i="1" s="1"/>
  <c r="N32" i="1" l="1"/>
  <c r="O32" i="1" s="1"/>
  <c r="L32" i="1"/>
  <c r="M32" i="1" s="1"/>
  <c r="N33" i="1" l="1"/>
  <c r="O33" i="1" s="1"/>
  <c r="L33" i="1"/>
  <c r="M33" i="1" s="1"/>
  <c r="N34" i="1" l="1"/>
  <c r="O34" i="1" s="1"/>
  <c r="L34" i="1"/>
  <c r="M34" i="1" s="1"/>
  <c r="N35" i="1"/>
  <c r="O35" i="1" s="1"/>
  <c r="L35" i="1"/>
  <c r="M35" i="1" s="1"/>
  <c r="N36" i="1" l="1"/>
  <c r="O36" i="1" s="1"/>
  <c r="L36" i="1"/>
  <c r="M36" i="1" s="1"/>
  <c r="N37" i="1"/>
  <c r="O37" i="1" s="1"/>
  <c r="L37" i="1"/>
  <c r="M37" i="1" s="1"/>
  <c r="N38" i="1" l="1"/>
  <c r="O38" i="1" s="1"/>
  <c r="L38" i="1"/>
  <c r="M38" i="1" s="1"/>
  <c r="N39" i="1" l="1"/>
  <c r="O39" i="1" s="1"/>
  <c r="L39" i="1"/>
  <c r="M39" i="1" s="1"/>
  <c r="N40" i="1"/>
  <c r="O40" i="1" s="1"/>
  <c r="L40" i="1"/>
  <c r="M40" i="1" s="1"/>
  <c r="N41" i="1" l="1"/>
  <c r="O41" i="1" s="1"/>
  <c r="L41" i="1"/>
  <c r="M41" i="1" s="1"/>
  <c r="N42" i="1" l="1"/>
  <c r="O42" i="1" s="1"/>
  <c r="L42" i="1"/>
  <c r="M42" i="1" s="1"/>
  <c r="N43" i="1" l="1"/>
  <c r="O43" i="1" s="1"/>
  <c r="L43" i="1"/>
  <c r="M43" i="1" s="1"/>
  <c r="N44" i="1" l="1"/>
  <c r="O44" i="1" s="1"/>
  <c r="L44" i="1"/>
  <c r="M44" i="1" s="1"/>
  <c r="N45" i="1" l="1"/>
  <c r="O45" i="1" s="1"/>
  <c r="L45" i="1"/>
  <c r="M45" i="1" s="1"/>
  <c r="N46" i="1" l="1"/>
  <c r="O46" i="1" s="1"/>
  <c r="L46" i="1"/>
  <c r="M46" i="1" s="1"/>
  <c r="N47" i="1" l="1"/>
  <c r="O47" i="1" s="1"/>
  <c r="L47" i="1"/>
  <c r="M47" i="1" s="1"/>
  <c r="N48" i="1" l="1"/>
  <c r="O48" i="1" s="1"/>
  <c r="L48" i="1"/>
  <c r="M48" i="1" s="1"/>
  <c r="N49" i="1" l="1"/>
  <c r="O49" i="1" s="1"/>
  <c r="L49" i="1"/>
  <c r="M49" i="1" s="1"/>
  <c r="N50" i="1"/>
  <c r="O50" i="1" s="1"/>
  <c r="L50" i="1"/>
  <c r="M50" i="1" s="1"/>
  <c r="N51" i="1" l="1"/>
  <c r="O51" i="1" s="1"/>
  <c r="L51" i="1"/>
  <c r="M51" i="1" s="1"/>
  <c r="N52" i="1" l="1"/>
  <c r="O52" i="1" s="1"/>
  <c r="L52" i="1"/>
  <c r="M52" i="1" s="1"/>
  <c r="N53" i="1" l="1"/>
  <c r="O53" i="1" s="1"/>
  <c r="L53" i="1"/>
  <c r="M53" i="1" s="1"/>
  <c r="N54" i="1" l="1"/>
  <c r="O54" i="1" s="1"/>
  <c r="L54" i="1"/>
  <c r="M54" i="1" s="1"/>
  <c r="N55" i="1" l="1"/>
  <c r="O55" i="1" s="1"/>
  <c r="L55" i="1"/>
  <c r="M55" i="1" s="1"/>
  <c r="N56" i="1" l="1"/>
  <c r="O56" i="1" s="1"/>
  <c r="L56" i="1"/>
  <c r="M56" i="1" s="1"/>
  <c r="N57" i="1" l="1"/>
  <c r="O57" i="1" s="1"/>
  <c r="L57" i="1"/>
  <c r="M57" i="1" s="1"/>
  <c r="N58" i="1" l="1"/>
  <c r="O58" i="1" s="1"/>
  <c r="L58" i="1"/>
  <c r="M58" i="1" s="1"/>
  <c r="N59" i="1" l="1"/>
  <c r="O59" i="1" s="1"/>
  <c r="L59" i="1"/>
  <c r="M59" i="1" s="1"/>
  <c r="N60" i="1" l="1"/>
  <c r="O60" i="1" s="1"/>
  <c r="L60" i="1"/>
  <c r="M60" i="1" s="1"/>
  <c r="N61" i="1" l="1"/>
  <c r="O61" i="1" s="1"/>
  <c r="L61" i="1"/>
  <c r="M61" i="1" s="1"/>
  <c r="N62" i="1" l="1"/>
  <c r="O62" i="1" s="1"/>
  <c r="L62" i="1"/>
  <c r="M62" i="1" s="1"/>
  <c r="N63" i="1" l="1"/>
  <c r="O63" i="1" s="1"/>
  <c r="L63" i="1"/>
  <c r="M63" i="1" s="1"/>
  <c r="N64" i="1" l="1"/>
  <c r="O64" i="1" s="1"/>
  <c r="L64" i="1"/>
  <c r="M64" i="1" s="1"/>
  <c r="N65" i="1" l="1"/>
  <c r="O65" i="1" s="1"/>
  <c r="L65" i="1"/>
  <c r="M65" i="1" s="1"/>
  <c r="N66" i="1" l="1"/>
  <c r="O66" i="1" s="1"/>
  <c r="L66" i="1"/>
  <c r="M66" i="1" s="1"/>
  <c r="N67" i="1" l="1"/>
  <c r="O67" i="1" s="1"/>
  <c r="L67" i="1"/>
  <c r="M67" i="1" s="1"/>
  <c r="N68" i="1" l="1"/>
  <c r="O68" i="1" s="1"/>
  <c r="L68" i="1"/>
  <c r="M68" i="1" s="1"/>
  <c r="N69" i="1" l="1"/>
  <c r="O69" i="1" s="1"/>
  <c r="L69" i="1"/>
  <c r="M69" i="1" s="1"/>
  <c r="N70" i="1" l="1"/>
  <c r="O70" i="1" s="1"/>
  <c r="L70" i="1"/>
  <c r="M70" i="1" s="1"/>
  <c r="N71" i="1" l="1"/>
  <c r="O71" i="1" s="1"/>
  <c r="L71" i="1"/>
  <c r="M71" i="1" s="1"/>
  <c r="N72" i="1" l="1"/>
  <c r="O72" i="1" s="1"/>
  <c r="L72" i="1"/>
  <c r="M72" i="1" s="1"/>
  <c r="N73" i="1" l="1"/>
  <c r="O73" i="1" s="1"/>
  <c r="L73" i="1"/>
  <c r="M73" i="1" s="1"/>
  <c r="N74" i="1" l="1"/>
  <c r="O74" i="1" s="1"/>
  <c r="L74" i="1"/>
  <c r="M74" i="1" s="1"/>
  <c r="N75" i="1" l="1"/>
  <c r="O75" i="1" s="1"/>
  <c r="L75" i="1"/>
  <c r="M75" i="1" s="1"/>
  <c r="N76" i="1" l="1"/>
  <c r="O76" i="1" s="1"/>
  <c r="L76" i="1"/>
  <c r="M76" i="1" s="1"/>
  <c r="N77" i="1" l="1"/>
  <c r="O77" i="1" s="1"/>
  <c r="L77" i="1"/>
  <c r="M77" i="1" s="1"/>
  <c r="N78" i="1" l="1"/>
  <c r="O78" i="1" s="1"/>
  <c r="L78" i="1"/>
  <c r="M78" i="1" s="1"/>
  <c r="N79" i="1" l="1"/>
  <c r="O79" i="1" s="1"/>
  <c r="L79" i="1"/>
  <c r="M79" i="1" s="1"/>
  <c r="N80" i="1"/>
  <c r="O80" i="1" s="1"/>
  <c r="L80" i="1"/>
  <c r="M80" i="1" s="1"/>
  <c r="N81" i="1" l="1"/>
  <c r="O81" i="1" s="1"/>
  <c r="L81" i="1"/>
  <c r="M81" i="1" s="1"/>
  <c r="N82" i="1" l="1"/>
  <c r="O82" i="1" s="1"/>
  <c r="L82" i="1"/>
  <c r="M82" i="1" s="1"/>
  <c r="N83" i="1" l="1"/>
  <c r="O83" i="1" s="1"/>
  <c r="L83" i="1"/>
  <c r="M83" i="1" s="1"/>
  <c r="N84" i="1" l="1"/>
  <c r="O84" i="1" s="1"/>
  <c r="L84" i="1"/>
  <c r="M84" i="1" s="1"/>
  <c r="N85" i="1" l="1"/>
  <c r="O85" i="1" s="1"/>
  <c r="L85" i="1"/>
  <c r="M85" i="1" s="1"/>
  <c r="N86" i="1" l="1"/>
  <c r="O86" i="1" s="1"/>
  <c r="L86" i="1"/>
  <c r="M86" i="1" s="1"/>
  <c r="N87" i="1" l="1"/>
  <c r="O87" i="1" s="1"/>
  <c r="L87" i="1"/>
  <c r="M87" i="1" s="1"/>
  <c r="N88" i="1" l="1"/>
  <c r="O88" i="1" s="1"/>
  <c r="L88" i="1"/>
  <c r="M88" i="1" s="1"/>
  <c r="N89" i="1"/>
  <c r="O89" i="1" s="1"/>
  <c r="L89" i="1"/>
  <c r="M89" i="1" s="1"/>
  <c r="N90" i="1" l="1"/>
  <c r="O90" i="1" s="1"/>
  <c r="L90" i="1"/>
  <c r="M90" i="1" s="1"/>
  <c r="N91" i="1" l="1"/>
  <c r="O91" i="1" s="1"/>
  <c r="L91" i="1"/>
  <c r="M91" i="1" s="1"/>
  <c r="N92" i="1" l="1"/>
  <c r="O92" i="1" s="1"/>
  <c r="L92" i="1"/>
  <c r="M92" i="1" s="1"/>
  <c r="N93" i="1" l="1"/>
  <c r="O93" i="1" s="1"/>
  <c r="L93" i="1"/>
  <c r="M93" i="1" s="1"/>
  <c r="N94" i="1" l="1"/>
  <c r="O94" i="1" s="1"/>
  <c r="L94" i="1"/>
  <c r="M94" i="1" s="1"/>
  <c r="N95" i="1" l="1"/>
  <c r="O95" i="1" s="1"/>
  <c r="L95" i="1"/>
  <c r="M95" i="1" s="1"/>
  <c r="N96" i="1"/>
  <c r="O96" i="1" s="1"/>
  <c r="L96" i="1"/>
  <c r="M96" i="1" s="1"/>
  <c r="N97" i="1" l="1"/>
  <c r="O97" i="1" s="1"/>
  <c r="L97" i="1"/>
  <c r="M97" i="1" s="1"/>
  <c r="N98" i="1" l="1"/>
  <c r="O98" i="1" s="1"/>
  <c r="L98" i="1"/>
  <c r="M98" i="1" s="1"/>
  <c r="N99" i="1" l="1"/>
  <c r="O99" i="1" s="1"/>
  <c r="L99" i="1"/>
  <c r="M99" i="1" s="1"/>
  <c r="N100" i="1" l="1"/>
  <c r="O100" i="1" s="1"/>
  <c r="L100" i="1"/>
  <c r="M100" i="1" s="1"/>
  <c r="N101" i="1" l="1"/>
  <c r="O101" i="1" s="1"/>
  <c r="L101" i="1"/>
  <c r="M101" i="1" s="1"/>
  <c r="N102" i="1" l="1"/>
  <c r="O102" i="1" s="1"/>
  <c r="L102" i="1"/>
  <c r="M102" i="1" s="1"/>
  <c r="N103" i="1" l="1"/>
  <c r="O103" i="1" s="1"/>
  <c r="L103" i="1"/>
  <c r="M103" i="1" s="1"/>
  <c r="N104" i="1" l="1"/>
  <c r="O104" i="1" s="1"/>
  <c r="L104" i="1"/>
  <c r="M104" i="1" s="1"/>
  <c r="N105" i="1"/>
  <c r="O105" i="1" s="1"/>
  <c r="L105" i="1"/>
  <c r="M105" i="1" s="1"/>
  <c r="N106" i="1" l="1"/>
  <c r="O106" i="1" s="1"/>
  <c r="L106" i="1"/>
  <c r="M106" i="1" s="1"/>
  <c r="N107" i="1" l="1"/>
  <c r="O107" i="1" s="1"/>
  <c r="L107" i="1"/>
  <c r="M107" i="1" s="1"/>
  <c r="N108" i="1" l="1"/>
  <c r="O108" i="1" s="1"/>
  <c r="L108" i="1"/>
  <c r="M108" i="1" s="1"/>
  <c r="N109" i="1" l="1"/>
  <c r="O109" i="1" s="1"/>
  <c r="L109" i="1"/>
  <c r="M109" i="1" s="1"/>
  <c r="N110" i="1" l="1"/>
  <c r="O110" i="1" s="1"/>
  <c r="L110" i="1"/>
  <c r="M110" i="1" s="1"/>
  <c r="N111" i="1" l="1"/>
  <c r="O111" i="1" s="1"/>
  <c r="L111" i="1"/>
  <c r="M111" i="1" s="1"/>
  <c r="N112" i="1" l="1"/>
  <c r="O112" i="1" s="1"/>
  <c r="L112" i="1"/>
  <c r="M112" i="1" s="1"/>
  <c r="N113" i="1" l="1"/>
  <c r="O113" i="1" s="1"/>
  <c r="L113" i="1"/>
  <c r="M113" i="1" s="1"/>
  <c r="N114" i="1" l="1"/>
  <c r="O114" i="1" s="1"/>
  <c r="L114" i="1"/>
  <c r="M114" i="1" s="1"/>
  <c r="N115" i="1" l="1"/>
  <c r="O115" i="1" s="1"/>
  <c r="L115" i="1"/>
  <c r="M115" i="1" s="1"/>
  <c r="N116" i="1" l="1"/>
  <c r="O116" i="1" s="1"/>
  <c r="L116" i="1"/>
  <c r="M116" i="1" s="1"/>
  <c r="N117" i="1" l="1"/>
  <c r="O117" i="1" s="1"/>
  <c r="L117" i="1"/>
  <c r="M117" i="1" s="1"/>
  <c r="N118" i="1" l="1"/>
  <c r="O118" i="1" s="1"/>
  <c r="L118" i="1"/>
  <c r="M118" i="1" s="1"/>
  <c r="N119" i="1" l="1"/>
  <c r="O119" i="1" s="1"/>
  <c r="L119" i="1"/>
  <c r="M119" i="1" s="1"/>
  <c r="N120" i="1" l="1"/>
  <c r="O120" i="1" s="1"/>
  <c r="L120" i="1"/>
  <c r="M120" i="1" s="1"/>
  <c r="N121" i="1" l="1"/>
  <c r="O121" i="1" s="1"/>
  <c r="L121" i="1"/>
  <c r="M121" i="1" s="1"/>
  <c r="N122" i="1"/>
  <c r="O122" i="1" s="1"/>
  <c r="L122" i="1"/>
  <c r="M122" i="1" s="1"/>
  <c r="N123" i="1" l="1"/>
  <c r="O123" i="1" s="1"/>
  <c r="L123" i="1"/>
  <c r="M123" i="1" s="1"/>
  <c r="N124" i="1" l="1"/>
  <c r="O124" i="1" s="1"/>
  <c r="L124" i="1"/>
  <c r="M124" i="1" s="1"/>
  <c r="N125" i="1" l="1"/>
  <c r="O125" i="1" s="1"/>
  <c r="L125" i="1"/>
  <c r="M125" i="1" s="1"/>
  <c r="N126" i="1"/>
  <c r="O126" i="1" s="1"/>
  <c r="L126" i="1"/>
  <c r="M126" i="1" s="1"/>
  <c r="N127" i="1" l="1"/>
  <c r="O127" i="1" s="1"/>
  <c r="L127" i="1"/>
  <c r="M127" i="1" s="1"/>
  <c r="N128" i="1" l="1"/>
  <c r="O128" i="1" s="1"/>
  <c r="L128" i="1"/>
  <c r="M128" i="1" s="1"/>
  <c r="N129" i="1" l="1"/>
  <c r="O129" i="1" s="1"/>
  <c r="L129" i="1"/>
  <c r="M129" i="1" s="1"/>
  <c r="N130" i="1" l="1"/>
  <c r="O130" i="1" s="1"/>
  <c r="L130" i="1"/>
  <c r="M130" i="1" s="1"/>
  <c r="N131" i="1"/>
  <c r="O131" i="1" s="1"/>
  <c r="L131" i="1"/>
  <c r="M131" i="1" s="1"/>
  <c r="N132" i="1"/>
  <c r="O132" i="1" s="1"/>
  <c r="L132" i="1"/>
  <c r="M132" i="1" s="1"/>
  <c r="N133" i="1" l="1"/>
  <c r="O133" i="1" s="1"/>
  <c r="L133" i="1"/>
  <c r="M133" i="1" s="1"/>
  <c r="N134" i="1" l="1"/>
  <c r="O134" i="1" s="1"/>
  <c r="L134" i="1"/>
  <c r="M134" i="1" s="1"/>
  <c r="N135" i="1" l="1"/>
  <c r="O135" i="1" s="1"/>
  <c r="L135" i="1"/>
  <c r="M135" i="1" s="1"/>
  <c r="N136" i="1" l="1"/>
  <c r="O136" i="1" s="1"/>
  <c r="L136" i="1"/>
  <c r="M136" i="1" s="1"/>
  <c r="M15" i="2"/>
  <c r="E11" i="2"/>
  <c r="B13" i="1"/>
  <c r="M14" i="2"/>
  <c r="E8" i="2"/>
  <c r="M6" i="2"/>
  <c r="F8" i="2"/>
  <c r="E6" i="2"/>
  <c r="M26" i="2"/>
  <c r="C12" i="2"/>
  <c r="B9" i="2"/>
  <c r="M13" i="2"/>
  <c r="F7" i="2"/>
  <c r="B11" i="2"/>
  <c r="M22" i="2"/>
  <c r="F13" i="2"/>
  <c r="F15" i="2"/>
  <c r="C14" i="2"/>
  <c r="F5" i="2"/>
  <c r="B13" i="2"/>
  <c r="E13" i="2"/>
  <c r="M4" i="2"/>
  <c r="C9" i="2"/>
  <c r="B8" i="1"/>
  <c r="M10" i="2"/>
  <c r="F9" i="2"/>
  <c r="F14" i="2"/>
  <c r="M9" i="2"/>
  <c r="B14" i="2"/>
  <c r="B6" i="2"/>
  <c r="C7" i="2"/>
  <c r="M16" i="2"/>
  <c r="B14" i="1"/>
  <c r="C11" i="2"/>
  <c r="M12" i="2"/>
  <c r="F11" i="2"/>
  <c r="F10" i="2"/>
  <c r="M8" i="2"/>
  <c r="F16" i="2"/>
  <c r="M24" i="2"/>
  <c r="C5" i="2"/>
  <c r="F6" i="2"/>
  <c r="B7" i="1"/>
  <c r="M27" i="2"/>
  <c r="C15" i="2"/>
  <c r="C8" i="2"/>
  <c r="E15" i="2"/>
  <c r="E12" i="2"/>
  <c r="E16" i="2"/>
  <c r="M28" i="2"/>
  <c r="M5" i="2"/>
  <c r="E5" i="2"/>
  <c r="B4" i="2"/>
  <c r="B7" i="2"/>
  <c r="M20" i="2"/>
  <c r="E10" i="2"/>
  <c r="B16" i="2"/>
  <c r="B10" i="2"/>
  <c r="M25" i="2"/>
  <c r="M23" i="2"/>
  <c r="E4" i="2"/>
  <c r="E14" i="2"/>
  <c r="C13" i="2"/>
  <c r="C6" i="2"/>
  <c r="F4" i="2"/>
  <c r="M7" i="2"/>
  <c r="B10" i="1"/>
  <c r="B5" i="2"/>
  <c r="B8" i="2"/>
  <c r="M21" i="2"/>
  <c r="C10" i="2"/>
  <c r="E9" i="2"/>
  <c r="C16" i="2"/>
  <c r="M17" i="2"/>
  <c r="F12" i="2"/>
  <c r="B11" i="1"/>
  <c r="M18" i="2"/>
  <c r="B9" i="1"/>
  <c r="M19" i="2"/>
  <c r="B12" i="2"/>
  <c r="E7" i="2"/>
  <c r="B15" i="2"/>
  <c r="M11" i="2"/>
  <c r="C4" i="2"/>
  <c r="B6" i="1" l="1"/>
  <c r="C8" i="1" s="1"/>
  <c r="L30" i="2"/>
  <c r="K30" i="2"/>
  <c r="M30" i="2"/>
  <c r="E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F17" i="2"/>
  <c r="O28" i="2"/>
  <c r="O18" i="2"/>
  <c r="O9" i="2"/>
  <c r="O24" i="2"/>
  <c r="O20" i="2"/>
  <c r="O7" i="2"/>
  <c r="O4" i="2"/>
  <c r="O12" i="2"/>
  <c r="O19" i="2"/>
  <c r="O14" i="2"/>
  <c r="O26" i="2"/>
  <c r="O10" i="2"/>
  <c r="O15" i="2"/>
  <c r="O22" i="2"/>
  <c r="O16" i="2"/>
  <c r="O17" i="2"/>
  <c r="O25" i="2"/>
  <c r="O8" i="2"/>
  <c r="O21" i="2"/>
  <c r="O27" i="2"/>
  <c r="O6" i="2"/>
  <c r="O13" i="2"/>
  <c r="O23" i="2"/>
  <c r="O11" i="2"/>
  <c r="O5" i="2"/>
  <c r="N6" i="2" l="1"/>
  <c r="N10" i="2"/>
  <c r="N14" i="2"/>
  <c r="N18" i="2"/>
  <c r="N22" i="2"/>
  <c r="N26" i="2"/>
  <c r="N5" i="2"/>
  <c r="N9" i="2"/>
  <c r="N13" i="2"/>
  <c r="N17" i="2"/>
  <c r="N21" i="2"/>
  <c r="N25" i="2"/>
  <c r="N4" i="2"/>
  <c r="N8" i="2"/>
  <c r="N12" i="2"/>
  <c r="N16" i="2"/>
  <c r="N20" i="2"/>
  <c r="N24" i="2"/>
  <c r="N28" i="2"/>
  <c r="N7" i="2"/>
  <c r="N11" i="2"/>
  <c r="N15" i="2"/>
  <c r="N19" i="2"/>
  <c r="N23" i="2"/>
  <c r="N27" i="2"/>
  <c r="G17" i="2"/>
  <c r="O30" i="2"/>
  <c r="N30" i="2" l="1"/>
  <c r="C7" i="1"/>
  <c r="C9" i="1" l="1"/>
  <c r="B15" i="1" l="1"/>
  <c r="B12" i="1" l="1"/>
  <c r="D10" i="2"/>
  <c r="D16" i="2"/>
  <c r="D9" i="2"/>
  <c r="D11" i="2"/>
  <c r="D13" i="2"/>
  <c r="D15" i="2"/>
  <c r="D14" i="2"/>
  <c r="D7" i="2"/>
  <c r="D12" i="2"/>
  <c r="D8" i="2"/>
  <c r="B17" i="2"/>
  <c r="D5" i="2"/>
  <c r="D4" i="2" l="1"/>
  <c r="D6" i="2"/>
  <c r="C17" i="2" l="1"/>
  <c r="D17" i="2" s="1"/>
</calcChain>
</file>

<file path=xl/comments1.xml><?xml version="1.0" encoding="utf-8"?>
<comments xmlns="http://schemas.openxmlformats.org/spreadsheetml/2006/main">
  <authors>
    <author>Brian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Brian:</t>
        </r>
        <r>
          <rPr>
            <sz val="9"/>
            <color indexed="81"/>
            <rFont val="Tahoma"/>
            <family val="2"/>
          </rPr>
          <t xml:space="preserve">
EWW = Each Way Win
P =Place
</t>
        </r>
      </text>
    </comment>
  </commentList>
</comments>
</file>

<file path=xl/sharedStrings.xml><?xml version="1.0" encoding="utf-8"?>
<sst xmlns="http://schemas.openxmlformats.org/spreadsheetml/2006/main" count="793" uniqueCount="186">
  <si>
    <t>W/L</t>
  </si>
  <si>
    <t>Date</t>
  </si>
  <si>
    <t>Pick</t>
  </si>
  <si>
    <t>Odds</t>
  </si>
  <si>
    <t>Bookie</t>
  </si>
  <si>
    <t>Sport</t>
  </si>
  <si>
    <t>Actual P/L</t>
  </si>
  <si>
    <t>Total No. Bets</t>
  </si>
  <si>
    <t>Darts</t>
  </si>
  <si>
    <t>Soccer</t>
  </si>
  <si>
    <t>Total No. Losers</t>
  </si>
  <si>
    <t>Total No. Winners</t>
  </si>
  <si>
    <t>Total Staked</t>
  </si>
  <si>
    <t>Return</t>
  </si>
  <si>
    <t>ROI</t>
  </si>
  <si>
    <t>Total No. Void</t>
  </si>
  <si>
    <t>Total P/L</t>
  </si>
  <si>
    <t>Com.</t>
  </si>
  <si>
    <t>Tennis</t>
  </si>
  <si>
    <t>Total</t>
  </si>
  <si>
    <t>Staked</t>
  </si>
  <si>
    <t>P/L</t>
  </si>
  <si>
    <t>B</t>
  </si>
  <si>
    <t>Stake/Win</t>
  </si>
  <si>
    <t>Total Level Staked</t>
  </si>
  <si>
    <t>LS P/L</t>
  </si>
  <si>
    <t>Level Staked</t>
  </si>
  <si>
    <t>Back/Lay</t>
  </si>
  <si>
    <t>LS Total P/L</t>
  </si>
  <si>
    <t>Horse Racing</t>
  </si>
  <si>
    <t xml:space="preserve">Bookmaker </t>
  </si>
  <si>
    <t>Deposited</t>
  </si>
  <si>
    <t>Withdrawn</t>
  </si>
  <si>
    <t>Pending</t>
  </si>
  <si>
    <t>Balance</t>
  </si>
  <si>
    <t>Betdaq</t>
  </si>
  <si>
    <t>Pinnacle</t>
  </si>
  <si>
    <t>Sky Bet</t>
  </si>
  <si>
    <t>Ladbrokes</t>
  </si>
  <si>
    <t>Bet365</t>
  </si>
  <si>
    <t>Betfred</t>
  </si>
  <si>
    <t>Boylesports</t>
  </si>
  <si>
    <t>Coral</t>
  </si>
  <si>
    <t>Paddy Power</t>
  </si>
  <si>
    <t>Totesport</t>
  </si>
  <si>
    <t>William Hill</t>
  </si>
  <si>
    <t>888Sport</t>
  </si>
  <si>
    <t>Stan James</t>
  </si>
  <si>
    <t>Betfair</t>
  </si>
  <si>
    <t>BetVictor</t>
  </si>
  <si>
    <t>Totals</t>
  </si>
  <si>
    <t>AFL</t>
  </si>
  <si>
    <t>F1</t>
  </si>
  <si>
    <t>Other</t>
  </si>
  <si>
    <t>Cricket</t>
  </si>
  <si>
    <t>Dogs</t>
  </si>
  <si>
    <t>NFL</t>
  </si>
  <si>
    <t>Rugby</t>
  </si>
  <si>
    <t>Unibet</t>
  </si>
  <si>
    <t>Betbright</t>
  </si>
  <si>
    <t>Bet Internet</t>
  </si>
  <si>
    <t>Racebets</t>
  </si>
  <si>
    <t>Seaniemac</t>
  </si>
  <si>
    <t>Sportingbet</t>
  </si>
  <si>
    <t>Titan Bet</t>
  </si>
  <si>
    <t>Betway</t>
  </si>
  <si>
    <t>Baseball</t>
  </si>
  <si>
    <t>Baseketball</t>
  </si>
  <si>
    <t>W</t>
  </si>
  <si>
    <t>T Monteiro</t>
  </si>
  <si>
    <t xml:space="preserve">                                                        </t>
  </si>
  <si>
    <t>Sports (Tennis Tips UK)</t>
  </si>
  <si>
    <t>Smarkets.com</t>
  </si>
  <si>
    <t>ROI (Return on Investment)</t>
  </si>
  <si>
    <t>Type:</t>
  </si>
  <si>
    <t>Elite</t>
  </si>
  <si>
    <t>P Carreno-Busta</t>
  </si>
  <si>
    <t>L</t>
  </si>
  <si>
    <t>VIP</t>
  </si>
  <si>
    <t>Marathon Bet</t>
  </si>
  <si>
    <t>M Krueger -1.5 (Set Handicap)</t>
  </si>
  <si>
    <t xml:space="preserve">L Davis </t>
  </si>
  <si>
    <t>Free</t>
  </si>
  <si>
    <t>A Krajicek</t>
  </si>
  <si>
    <t>J Donaldson</t>
  </si>
  <si>
    <t>J Donaldson -1.5 (Set Handicap)</t>
  </si>
  <si>
    <t>G Muller -1.5 (Set Handicap)</t>
  </si>
  <si>
    <t xml:space="preserve">A Zverev </t>
  </si>
  <si>
    <t>R Harrison</t>
  </si>
  <si>
    <t>D Nguyen</t>
  </si>
  <si>
    <t>B Westerhof</t>
  </si>
  <si>
    <t>G Monfils</t>
  </si>
  <si>
    <t>Juan C M Aguilar</t>
  </si>
  <si>
    <t>G Monfils +1.5 (Set Handicap)</t>
  </si>
  <si>
    <t>K Nishikori +1.5 (Set Handicap)</t>
  </si>
  <si>
    <t>V Galovic</t>
  </si>
  <si>
    <t>Z Zhang</t>
  </si>
  <si>
    <t>R Opelka +1.5 (Set Handicap)</t>
  </si>
  <si>
    <t>Y Nishioka</t>
  </si>
  <si>
    <t>J Isner</t>
  </si>
  <si>
    <t>Y Uchiyama</t>
  </si>
  <si>
    <t>A De Greef</t>
  </si>
  <si>
    <t>M Michalicka</t>
  </si>
  <si>
    <t>J Sousa +4.5 (Games Handicap)</t>
  </si>
  <si>
    <t>A Weintraub</t>
  </si>
  <si>
    <t>J Satral</t>
  </si>
  <si>
    <t>Standard</t>
  </si>
  <si>
    <t>T Bellucci</t>
  </si>
  <si>
    <t>R Bautista-Agut</t>
  </si>
  <si>
    <t>Pablo C Busta</t>
  </si>
  <si>
    <t>K Nishikori</t>
  </si>
  <si>
    <t>Juan M Del Potro</t>
  </si>
  <si>
    <t>L Pouille</t>
  </si>
  <si>
    <t>B Tomic</t>
  </si>
  <si>
    <t>M Sieber</t>
  </si>
  <si>
    <t>Matchbook</t>
  </si>
  <si>
    <t>M Raonic</t>
  </si>
  <si>
    <t>S Rogers</t>
  </si>
  <si>
    <t>J McGee</t>
  </si>
  <si>
    <t>B Trinker</t>
  </si>
  <si>
    <t>S Robert</t>
  </si>
  <si>
    <t>Fabiano De Paula</t>
  </si>
  <si>
    <t>J Millman</t>
  </si>
  <si>
    <t>J Eysseric</t>
  </si>
  <si>
    <t>E Svitolina +4.5 (Games Handicap)</t>
  </si>
  <si>
    <t>BoyleSports</t>
  </si>
  <si>
    <t>G Muller</t>
  </si>
  <si>
    <t>C Wozniacki</t>
  </si>
  <si>
    <t>M Ymer</t>
  </si>
  <si>
    <t>S Johnson</t>
  </si>
  <si>
    <t>G Melzer</t>
  </si>
  <si>
    <t>K Edmund</t>
  </si>
  <si>
    <t>D Evans</t>
  </si>
  <si>
    <t>M Baghdatis +2.5 (Set Handicap)</t>
  </si>
  <si>
    <t>K Edmund +2.5 (Set Handicap)</t>
  </si>
  <si>
    <t>I Marchenko +7.5 (Games Handicap)</t>
  </si>
  <si>
    <t>J W Tsonga</t>
  </si>
  <si>
    <t>G Monfils +6.5 (Games Handicap)</t>
  </si>
  <si>
    <t>A Pavlasek</t>
  </si>
  <si>
    <t>K Pliskova</t>
  </si>
  <si>
    <t>J De Loore</t>
  </si>
  <si>
    <t>S Wawrinka</t>
  </si>
  <si>
    <t>M Viola</t>
  </si>
  <si>
    <t>D Elahi Galan</t>
  </si>
  <si>
    <t>E Sema</t>
  </si>
  <si>
    <t>B Kavcic</t>
  </si>
  <si>
    <t>C Ruud</t>
  </si>
  <si>
    <t>H Moriya</t>
  </si>
  <si>
    <t>F Tiafoe</t>
  </si>
  <si>
    <t>Michal Konecny</t>
  </si>
  <si>
    <t>V</t>
  </si>
  <si>
    <t>E Donskoy</t>
  </si>
  <si>
    <t>J L Struff</t>
  </si>
  <si>
    <t>J Sousa</t>
  </si>
  <si>
    <t>N Mahut</t>
  </si>
  <si>
    <t>H Chung -4.5 (Games Handicap)</t>
  </si>
  <si>
    <t>A Zverev +1.5 (Set Handicap)</t>
  </si>
  <si>
    <t>K Kravchuk 2-0 (Set Betting</t>
  </si>
  <si>
    <t>C Zampieri</t>
  </si>
  <si>
    <t xml:space="preserve">D Wu </t>
  </si>
  <si>
    <t>Premium Investment</t>
  </si>
  <si>
    <t>D Wu +5.5 (Games Handicap)</t>
  </si>
  <si>
    <t>D Brands +1.5 (Set Handicap)</t>
  </si>
  <si>
    <t>F Volandri</t>
  </si>
  <si>
    <t>J Vesely</t>
  </si>
  <si>
    <t>D Medvedev</t>
  </si>
  <si>
    <t>M McDonald</t>
  </si>
  <si>
    <t>K Khachanov</t>
  </si>
  <si>
    <t>Tim Smyczek -1.5 (Set Handicap)</t>
  </si>
  <si>
    <t>A Zverev</t>
  </si>
  <si>
    <t>M Mmoh</t>
  </si>
  <si>
    <t>R Stepanek +4 (Games Handicap)</t>
  </si>
  <si>
    <t>G Simon</t>
  </si>
  <si>
    <t>R Nadal -5.5 (Games Handicap)</t>
  </si>
  <si>
    <t xml:space="preserve">D Ferrer </t>
  </si>
  <si>
    <t>D Ferrer +1.5 (Set Handicap)</t>
  </si>
  <si>
    <t>G Dimitrov</t>
  </si>
  <si>
    <t>D Goffin</t>
  </si>
  <si>
    <t>D Goffin + 1.5 (Set Handicap)</t>
  </si>
  <si>
    <t>N Broady</t>
  </si>
  <si>
    <t>P Gunneswaran</t>
  </si>
  <si>
    <t>A Bublik +1.5 (Set Handicap)</t>
  </si>
  <si>
    <t>M Mmoh + 1.5 (Set Handicap)</t>
  </si>
  <si>
    <t>V Troicki</t>
  </si>
  <si>
    <t>Over 22.5 Games  (Groth v Escobedo)</t>
  </si>
  <si>
    <t>Over 22.5 Games (Zeballos vs Dutra Silva)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</si>
</sst>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£&quot;#,##0.00;\-&quot;£&quot;#,##0.00"/>
    <numFmt numFmtId="164" formatCode="&quot;£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3F3F3F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7" fillId="6" borderId="2" applyNumberFormat="0" applyFont="0" applyAlignment="0" applyProtection="0"/>
    <xf numFmtId="0" fontId="15" fillId="3" borderId="3" applyNumberFormat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10" fontId="0" fillId="0" borderId="0" xfId="0" applyNumberFormat="1"/>
    <xf numFmtId="0" fontId="3" fillId="3" borderId="1" xfId="2"/>
    <xf numFmtId="10" fontId="3" fillId="3" borderId="1" xfId="2" applyNumberFormat="1" applyAlignment="1">
      <alignment horizontal="right"/>
    </xf>
    <xf numFmtId="9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4" borderId="0" xfId="1" applyFill="1"/>
    <xf numFmtId="0" fontId="5" fillId="0" borderId="0" xfId="0" applyFont="1"/>
    <xf numFmtId="0" fontId="6" fillId="3" borderId="1" xfId="2" applyFont="1"/>
    <xf numFmtId="10" fontId="6" fillId="3" borderId="1" xfId="2" applyNumberFormat="1" applyFont="1"/>
    <xf numFmtId="0" fontId="0" fillId="0" borderId="0" xfId="0"/>
    <xf numFmtId="0" fontId="1" fillId="0" borderId="0" xfId="0" applyFont="1" applyAlignment="1">
      <alignment horizontal="center"/>
    </xf>
    <xf numFmtId="15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6" borderId="2" xfId="3" applyFont="1"/>
    <xf numFmtId="0" fontId="9" fillId="6" borderId="2" xfId="3" applyFont="1" applyAlignment="1">
      <alignment horizontal="center"/>
    </xf>
    <xf numFmtId="0" fontId="9" fillId="6" borderId="2" xfId="3" applyFont="1" applyAlignment="1">
      <alignment horizontal="right"/>
    </xf>
    <xf numFmtId="0" fontId="4" fillId="3" borderId="0" xfId="2" applyFont="1" applyBorder="1"/>
    <xf numFmtId="10" fontId="5" fillId="0" borderId="0" xfId="0" applyNumberFormat="1" applyFont="1"/>
    <xf numFmtId="0" fontId="10" fillId="0" borderId="0" xfId="0" applyFont="1"/>
    <xf numFmtId="15" fontId="11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1" fillId="0" borderId="0" xfId="0" applyFont="1"/>
    <xf numFmtId="10" fontId="3" fillId="3" borderId="1" xfId="2" applyNumberFormat="1" applyAlignment="1">
      <alignment horizontal="center"/>
    </xf>
    <xf numFmtId="0" fontId="3" fillId="3" borderId="1" xfId="2" applyProtection="1">
      <protection hidden="1"/>
    </xf>
    <xf numFmtId="2" fontId="15" fillId="3" borderId="3" xfId="4" applyNumberForma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164" fontId="6" fillId="3" borderId="1" xfId="2" applyNumberFormat="1" applyFont="1" applyProtection="1">
      <protection hidden="1"/>
    </xf>
    <xf numFmtId="7" fontId="6" fillId="3" borderId="1" xfId="2" applyNumberFormat="1" applyFont="1" applyAlignment="1" applyProtection="1">
      <alignment horizontal="right"/>
      <protection hidden="1"/>
    </xf>
    <xf numFmtId="10" fontId="6" fillId="3" borderId="1" xfId="2" applyNumberFormat="1" applyFont="1" applyProtection="1">
      <protection hidden="1"/>
    </xf>
    <xf numFmtId="3" fontId="6" fillId="3" borderId="1" xfId="2" applyNumberFormat="1" applyFont="1" applyProtection="1">
      <protection hidden="1"/>
    </xf>
    <xf numFmtId="2" fontId="6" fillId="3" borderId="1" xfId="2" applyNumberFormat="1" applyFont="1" applyProtection="1">
      <protection hidden="1"/>
    </xf>
    <xf numFmtId="2" fontId="1" fillId="5" borderId="0" xfId="0" applyNumberFormat="1" applyFont="1" applyFill="1" applyAlignment="1" applyProtection="1">
      <alignment horizontal="center"/>
      <protection locked="0"/>
    </xf>
    <xf numFmtId="164" fontId="1" fillId="5" borderId="0" xfId="0" applyNumberFormat="1" applyFont="1" applyFill="1" applyAlignment="1" applyProtection="1">
      <alignment horizontal="center"/>
      <protection locked="0"/>
    </xf>
    <xf numFmtId="9" fontId="1" fillId="5" borderId="0" xfId="0" applyNumberFormat="1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center"/>
      <protection locked="0"/>
    </xf>
    <xf numFmtId="2" fontId="8" fillId="6" borderId="2" xfId="3" applyNumberFormat="1" applyFont="1" applyProtection="1">
      <protection hidden="1"/>
    </xf>
    <xf numFmtId="2" fontId="8" fillId="6" borderId="2" xfId="3" applyNumberFormat="1" applyFont="1" applyAlignment="1" applyProtection="1">
      <alignment horizontal="right"/>
      <protection hidden="1"/>
    </xf>
    <xf numFmtId="164" fontId="3" fillId="3" borderId="1" xfId="2" applyNumberFormat="1" applyAlignment="1" applyProtection="1">
      <protection hidden="1"/>
    </xf>
    <xf numFmtId="164" fontId="3" fillId="3" borderId="1" xfId="2" applyNumberFormat="1" applyProtection="1">
      <protection hidden="1"/>
    </xf>
    <xf numFmtId="10" fontId="3" fillId="3" borderId="1" xfId="2" applyNumberFormat="1" applyProtection="1">
      <protection hidden="1"/>
    </xf>
    <xf numFmtId="2" fontId="3" fillId="3" borderId="1" xfId="2" applyNumberFormat="1" applyProtection="1">
      <protection hidden="1"/>
    </xf>
    <xf numFmtId="0" fontId="6" fillId="3" borderId="1" xfId="2" applyFont="1" applyProtection="1">
      <protection hidden="1"/>
    </xf>
    <xf numFmtId="1" fontId="6" fillId="3" borderId="1" xfId="2" applyNumberFormat="1" applyFont="1" applyProtection="1">
      <protection hidden="1"/>
    </xf>
    <xf numFmtId="2" fontId="9" fillId="6" borderId="2" xfId="3" applyNumberFormat="1" applyFont="1" applyProtection="1">
      <protection hidden="1"/>
    </xf>
    <xf numFmtId="0" fontId="2" fillId="4" borderId="0" xfId="1" applyFill="1" applyProtection="1">
      <protection locked="0"/>
    </xf>
    <xf numFmtId="0" fontId="0" fillId="0" borderId="0" xfId="0" applyProtection="1">
      <protection locked="0"/>
    </xf>
    <xf numFmtId="15" fontId="1" fillId="5" borderId="0" xfId="0" applyNumberFormat="1" applyFont="1" applyFill="1" applyAlignment="1" applyProtection="1">
      <alignment horizontal="center"/>
      <protection locked="0"/>
    </xf>
    <xf numFmtId="15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5">
    <cellStyle name="Calculation" xfId="2" builtinId="22"/>
    <cellStyle name="Neutral" xfId="1" builtinId="28"/>
    <cellStyle name="Normal" xfId="0" builtinId="0"/>
    <cellStyle name="Note" xfId="3" builtinId="10"/>
    <cellStyle name="Output" xfId="4" builtinId="21"/>
  </cellStyles>
  <dxfs count="1443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12</xdr:row>
          <xdr:rowOff>9525</xdr:rowOff>
        </xdr:from>
        <xdr:to>
          <xdr:col>5</xdr:col>
          <xdr:colOff>19050</xdr:colOff>
          <xdr:row>14</xdr:row>
          <xdr:rowOff>171450</xdr:rowOff>
        </xdr:to>
        <xdr:sp macro="" textlink="">
          <xdr:nvSpPr>
            <xdr:cNvPr id="1034" name="New Bet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New Bet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123825</xdr:colOff>
      <xdr:row>0</xdr:row>
      <xdr:rowOff>133350</xdr:rowOff>
    </xdr:from>
    <xdr:to>
      <xdr:col>2</xdr:col>
      <xdr:colOff>692913</xdr:colOff>
      <xdr:row>3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33350"/>
          <a:ext cx="3302763" cy="657225"/>
        </a:xfrm>
        <a:prstGeom prst="rect">
          <a:avLst/>
        </a:prstGeom>
      </xdr:spPr>
    </xdr:pic>
    <xdr:clientData/>
  </xdr:twoCellAnchor>
  <xdr:twoCellAnchor>
    <xdr:from>
      <xdr:col>3</xdr:col>
      <xdr:colOff>814917</xdr:colOff>
      <xdr:row>4</xdr:row>
      <xdr:rowOff>21167</xdr:rowOff>
    </xdr:from>
    <xdr:to>
      <xdr:col>14</xdr:col>
      <xdr:colOff>39113</xdr:colOff>
      <xdr:row>7</xdr:row>
      <xdr:rowOff>106490</xdr:rowOff>
    </xdr:to>
    <xdr:sp macro="" textlink="">
      <xdr:nvSpPr>
        <xdr:cNvPr id="8" name="Title 1"/>
        <xdr:cNvSpPr>
          <a:spLocks noGrp="1"/>
        </xdr:cNvSpPr>
      </xdr:nvSpPr>
      <xdr:spPr>
        <a:xfrm>
          <a:off x="5778500" y="963084"/>
          <a:ext cx="6473780" cy="656823"/>
        </a:xfrm>
        <a:prstGeom prst="rect">
          <a:avLst/>
        </a:prstGeom>
        <a:solidFill>
          <a:schemeClr val="tx1"/>
        </a:solidFill>
      </xdr:spPr>
      <xdr:txBody>
        <a:bodyPr vert="horz" wrap="square" lIns="91440" tIns="45720" rIns="91440" bIns="45720" rtlCol="0" anchor="b">
          <a:normAutofit fontScale="90000"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GB" sz="2200" b="1" u="sng">
              <a:solidFill>
                <a:schemeClr val="bg1"/>
              </a:solidFill>
            </a:rPr>
            <a:t>Tennis Tips UK</a:t>
          </a:r>
          <a:r>
            <a:rPr lang="en-GB" sz="2200">
              <a:solidFill>
                <a:schemeClr val="bg1"/>
              </a:solidFill>
            </a:rPr>
            <a:t>: All Standard &amp; VIP Picks Tracked. Graded based on the 1</a:t>
          </a:r>
          <a:r>
            <a:rPr lang="en-GB" sz="2200" baseline="30000">
              <a:solidFill>
                <a:schemeClr val="bg1"/>
              </a:solidFill>
            </a:rPr>
            <a:t>st</a:t>
          </a:r>
          <a:r>
            <a:rPr lang="en-GB" sz="2200">
              <a:solidFill>
                <a:schemeClr val="bg1"/>
              </a:solidFill>
            </a:rPr>
            <a:t> Set Completed, Bets Stand Rule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295"/>
  <sheetViews>
    <sheetView tabSelected="1" zoomScale="90" zoomScaleNormal="90" workbookViewId="0">
      <selection activeCell="G10" sqref="G10"/>
    </sheetView>
  </sheetViews>
  <sheetFormatPr defaultRowHeight="15" x14ac:dyDescent="0.25"/>
  <cols>
    <col min="1" max="1" width="25.375" style="14" customWidth="1"/>
    <col min="2" max="2" width="15.625" customWidth="1"/>
    <col min="3" max="3" width="33.375" bestFit="1" customWidth="1"/>
    <col min="4" max="4" width="12.75" customWidth="1"/>
    <col min="5" max="5" width="7.375" style="7" customWidth="1"/>
    <col min="6" max="6" width="9.125" style="7" customWidth="1"/>
    <col min="7" max="7" width="10.25" style="6" customWidth="1"/>
    <col min="8" max="8" width="7.875" style="5" customWidth="1"/>
    <col min="9" max="9" width="7.25" style="1" customWidth="1"/>
    <col min="10" max="10" width="17.5" style="16" bestFit="1" customWidth="1"/>
    <col min="11" max="11" width="21" style="25" customWidth="1"/>
    <col min="12" max="12" width="10.75" style="12" customWidth="1"/>
    <col min="13" max="13" width="11.125" style="12" customWidth="1"/>
    <col min="14" max="14" width="8.25" style="12" customWidth="1"/>
    <col min="15" max="15" width="13.25" style="12" customWidth="1"/>
    <col min="16" max="16" width="2.875" style="8" customWidth="1"/>
    <col min="17" max="17" width="18" customWidth="1"/>
    <col min="18" max="18" width="11.75" customWidth="1"/>
    <col min="19" max="19" width="11" style="2" customWidth="1"/>
    <col min="20" max="20" width="9.875" bestFit="1" customWidth="1"/>
    <col min="21" max="21" width="17.75" customWidth="1"/>
  </cols>
  <sheetData>
    <row r="1" spans="1:19" s="12" customFormat="1" ht="26.25" x14ac:dyDescent="0.4">
      <c r="A1" s="24" t="s">
        <v>70</v>
      </c>
      <c r="E1" s="7"/>
      <c r="F1" s="7"/>
      <c r="G1" s="15"/>
      <c r="H1" s="5"/>
      <c r="I1" s="13"/>
      <c r="J1" s="16"/>
      <c r="K1" s="25"/>
      <c r="P1" s="8"/>
    </row>
    <row r="2" spans="1:19" s="12" customFormat="1" ht="17.25" customHeight="1" x14ac:dyDescent="0.45">
      <c r="A2" s="23"/>
      <c r="E2" s="25"/>
      <c r="F2" s="7"/>
      <c r="G2" s="15"/>
      <c r="H2" s="5"/>
      <c r="I2" s="13"/>
      <c r="J2" s="16"/>
      <c r="K2" s="25"/>
      <c r="P2" s="8"/>
    </row>
    <row r="3" spans="1:19" s="12" customFormat="1" x14ac:dyDescent="0.25">
      <c r="A3" s="22"/>
      <c r="E3" s="26"/>
      <c r="H3" s="5"/>
      <c r="I3" s="13"/>
      <c r="J3" s="16"/>
      <c r="K3" s="25"/>
      <c r="P3" s="8"/>
    </row>
    <row r="4" spans="1:19" s="12" customFormat="1" x14ac:dyDescent="0.25">
      <c r="E4" s="26"/>
      <c r="H4" s="5"/>
      <c r="I4" s="13"/>
      <c r="J4" s="16"/>
      <c r="K4" s="25"/>
      <c r="P4" s="8"/>
    </row>
    <row r="5" spans="1:19" s="12" customFormat="1" x14ac:dyDescent="0.25">
      <c r="A5" s="14"/>
      <c r="E5" s="7"/>
      <c r="F5" s="7"/>
      <c r="G5" s="15"/>
      <c r="H5" s="5"/>
      <c r="I5" s="13"/>
      <c r="J5" s="16"/>
      <c r="K5" s="25"/>
      <c r="P5" s="8"/>
    </row>
    <row r="6" spans="1:19" x14ac:dyDescent="0.25">
      <c r="A6" s="3" t="s">
        <v>7</v>
      </c>
      <c r="B6" s="29">
        <f ca="1">B7+B8+B9</f>
        <v>119</v>
      </c>
      <c r="C6" s="4"/>
      <c r="S6" s="12"/>
    </row>
    <row r="7" spans="1:19" x14ac:dyDescent="0.25">
      <c r="A7" s="3" t="s">
        <v>11</v>
      </c>
      <c r="B7" s="29">
        <f ca="1">COUNTIF(INDIRECT("I18"):INDIRECT("I10000"),"W")+COUNTIF(INDIRECT("I18"):INDIRECT("I10000"),"EWW")+COUNTIF(INDIRECT("I18"):INDIRECT("I10000"),"P")</f>
        <v>46</v>
      </c>
      <c r="C7" s="28">
        <f ca="1">IF(B7&lt;&gt;0,B7/B6,0)</f>
        <v>0.38655462184873951</v>
      </c>
      <c r="S7" s="12"/>
    </row>
    <row r="8" spans="1:19" s="12" customFormat="1" x14ac:dyDescent="0.25">
      <c r="A8" s="3" t="s">
        <v>10</v>
      </c>
      <c r="B8" s="29">
        <f ca="1">COUNTIF(INDIRECT("I18"):INDIRECT("I10000"),"L")</f>
        <v>66</v>
      </c>
      <c r="C8" s="28">
        <f ca="1">IF(B8&lt;&gt;0,B8/B6,0)</f>
        <v>0.55462184873949583</v>
      </c>
      <c r="E8" s="7"/>
      <c r="F8" s="7"/>
      <c r="G8" s="15"/>
      <c r="H8" s="5"/>
      <c r="I8" s="13"/>
      <c r="J8" s="16"/>
      <c r="K8" s="25"/>
      <c r="P8" s="8"/>
    </row>
    <row r="9" spans="1:19" x14ac:dyDescent="0.25">
      <c r="A9" s="3" t="s">
        <v>15</v>
      </c>
      <c r="B9" s="29">
        <f ca="1">COUNTIF(INDIRECT("I18"):INDIRECT("I10000"),"V")</f>
        <v>7</v>
      </c>
      <c r="C9" s="28">
        <f ca="1">IF(B9&lt;&gt;0,B9/B6,0)</f>
        <v>5.8823529411764705E-2</v>
      </c>
      <c r="S9" s="12"/>
    </row>
    <row r="10" spans="1:19" s="12" customFormat="1" x14ac:dyDescent="0.25">
      <c r="A10" s="10" t="s">
        <v>12</v>
      </c>
      <c r="B10" s="37">
        <f ca="1">SUMIF(INDIRECT("I18"):INDIRECT("I10000"),"&lt;&gt; ",INDIRECT("G18"):INDIRECT("G10000"))</f>
        <v>39080</v>
      </c>
      <c r="E10" s="7"/>
      <c r="F10" s="7"/>
      <c r="G10" s="15"/>
      <c r="H10" s="5"/>
      <c r="I10" s="13"/>
      <c r="J10" s="16"/>
      <c r="K10" s="25"/>
      <c r="P10" s="8"/>
    </row>
    <row r="11" spans="1:19" s="12" customFormat="1" x14ac:dyDescent="0.25">
      <c r="A11" s="10" t="s">
        <v>13</v>
      </c>
      <c r="B11" s="38">
        <f ca="1">SUM(INDIRECT("L18"):INDIRECT("L10000"))</f>
        <v>18633.879999999997</v>
      </c>
      <c r="E11" s="7"/>
      <c r="F11" s="7"/>
      <c r="G11" s="15"/>
      <c r="H11" s="5"/>
      <c r="I11" s="13"/>
      <c r="J11" s="16"/>
      <c r="K11" s="25"/>
      <c r="P11" s="8"/>
    </row>
    <row r="12" spans="1:19" s="12" customFormat="1" x14ac:dyDescent="0.25">
      <c r="A12" s="10" t="s">
        <v>73</v>
      </c>
      <c r="B12" s="39">
        <f ca="1">IF(B10&lt;&gt;0,B11/B10,0)</f>
        <v>0.47681371545547591</v>
      </c>
      <c r="E12" s="7"/>
      <c r="F12" s="7"/>
      <c r="G12" s="15"/>
      <c r="H12" s="5"/>
      <c r="I12" s="13"/>
      <c r="J12" s="16"/>
      <c r="K12" s="25"/>
      <c r="P12" s="8"/>
    </row>
    <row r="13" spans="1:19" s="12" customFormat="1" x14ac:dyDescent="0.25">
      <c r="A13" s="10" t="s">
        <v>24</v>
      </c>
      <c r="B13" s="40">
        <f ca="1">SUM((COUNTIF(INDIRECT("G18"):INDIRECT("G10000"),"&lt;&gt;"))-(COUNTIF(INDIRECT("I18"):INDIRECT("I10000")," ")))</f>
        <v>119</v>
      </c>
      <c r="E13" s="7"/>
      <c r="F13" s="7"/>
      <c r="G13" s="15"/>
      <c r="H13" s="5"/>
      <c r="I13" s="64"/>
      <c r="J13" s="16"/>
      <c r="K13" s="25"/>
      <c r="P13" s="8"/>
    </row>
    <row r="14" spans="1:19" s="12" customFormat="1" x14ac:dyDescent="0.25">
      <c r="A14" s="10" t="s">
        <v>13</v>
      </c>
      <c r="B14" s="41">
        <f ca="1">SUM(INDIRECT("N18"):INDIRECT("N10000"))</f>
        <v>35.94</v>
      </c>
      <c r="E14" s="7"/>
      <c r="F14" s="7"/>
      <c r="G14" s="15"/>
      <c r="H14" s="5"/>
      <c r="I14" s="13"/>
      <c r="J14" s="16"/>
      <c r="K14" s="25"/>
      <c r="P14" s="8"/>
    </row>
    <row r="15" spans="1:19" s="12" customFormat="1" x14ac:dyDescent="0.25">
      <c r="A15" s="10" t="s">
        <v>14</v>
      </c>
      <c r="B15" s="39">
        <f ca="1">IF(B13&lt;&gt;0,B14/B13,0)</f>
        <v>0.30201680672268905</v>
      </c>
      <c r="E15" s="7"/>
      <c r="F15" s="7"/>
      <c r="G15" s="15"/>
      <c r="H15" s="5"/>
      <c r="I15" s="13"/>
      <c r="J15" s="16"/>
      <c r="K15" s="25"/>
      <c r="P15" s="8"/>
    </row>
    <row r="16" spans="1:19" s="12" customFormat="1" x14ac:dyDescent="0.25">
      <c r="E16" s="7"/>
      <c r="F16" s="7"/>
      <c r="G16" s="15"/>
      <c r="H16" s="5"/>
      <c r="I16" s="13"/>
      <c r="J16" s="16"/>
      <c r="K16" s="25"/>
      <c r="P16" s="8"/>
    </row>
    <row r="17" spans="1:21" s="12" customFormat="1" x14ac:dyDescent="0.25">
      <c r="A17" s="58" t="s">
        <v>1</v>
      </c>
      <c r="B17" s="45" t="s">
        <v>5</v>
      </c>
      <c r="C17" s="45" t="s">
        <v>2</v>
      </c>
      <c r="D17" s="45" t="s">
        <v>4</v>
      </c>
      <c r="E17" s="42" t="s">
        <v>3</v>
      </c>
      <c r="F17" s="42" t="s">
        <v>27</v>
      </c>
      <c r="G17" s="43" t="s">
        <v>23</v>
      </c>
      <c r="H17" s="44" t="s">
        <v>17</v>
      </c>
      <c r="I17" s="45" t="s">
        <v>0</v>
      </c>
      <c r="J17" s="46" t="s">
        <v>74</v>
      </c>
      <c r="K17" s="42"/>
      <c r="L17" s="45" t="s">
        <v>6</v>
      </c>
      <c r="M17" s="45" t="s">
        <v>16</v>
      </c>
      <c r="N17" s="45" t="s">
        <v>25</v>
      </c>
      <c r="O17" s="45" t="s">
        <v>28</v>
      </c>
      <c r="P17" s="56"/>
      <c r="Q17" s="57"/>
      <c r="R17" s="57"/>
      <c r="S17" s="57"/>
      <c r="T17" s="57"/>
      <c r="U17" s="57"/>
    </row>
    <row r="18" spans="1:21" s="12" customFormat="1" x14ac:dyDescent="0.25">
      <c r="A18" s="59">
        <v>42658</v>
      </c>
      <c r="B18" s="60" t="s">
        <v>18</v>
      </c>
      <c r="C18" s="61" t="s">
        <v>108</v>
      </c>
      <c r="D18" s="60" t="s">
        <v>65</v>
      </c>
      <c r="E18" s="31">
        <v>6.5</v>
      </c>
      <c r="F18" s="31" t="s">
        <v>22</v>
      </c>
      <c r="G18" s="32">
        <v>1000</v>
      </c>
      <c r="H18" s="33">
        <v>0</v>
      </c>
      <c r="I18" s="34" t="s">
        <v>68</v>
      </c>
      <c r="J18" s="35" t="s">
        <v>78</v>
      </c>
      <c r="K18" s="36"/>
      <c r="L18" s="30">
        <f t="shared" ref="L18:L136" si="0">IF(OR(I18="",I18="-"),"",IF(I18="V",0,IF(I18="W",IF(F18="B",ROUND(((E18-1)*G18)-(H18*((E18-1)*G18)),2)*(IF(ISBLANK(K18),1,1-K18)),G18),IF(I18="P",((G18/2)*((E18-1)/J18)) *(IF(ISBLANK(K18),1,1-K18))-(G18/2),IF(I18="EWW",IF(OR(F18="B", F18="EW"),G18/2*(E18-1)+(G18/2)*((E18-1)/J18)) *(IF(ISBLANK(K18),1,1-K18)),IF(I18="L",IF(F18="B",-(G18),IF(F18="EW",-(G18),-(ROUND(((E18-1)*G18)-(H18*((E18-1)*G18)),2))))))))))</f>
        <v>5500</v>
      </c>
      <c r="M18" s="30">
        <f>IF(ISNUMBER(#REF!),IF(L18&lt;&gt;"",#REF!+L18,""),L18)</f>
        <v>5500</v>
      </c>
      <c r="N18" s="30">
        <f t="shared" ref="N18:N136" si="1">IF(OR(I18="",I18="-"),"",IF(I18="V",0,IF(I18="W",IF(F18="B",ROUND(((E18-1)*1)-(H18*((E18-1)*1)),2) *(IF(ISBLANK(K18),1,1-K18)),1),IF(I18="P",((1/2)*((E18-1)/J18)) *(IF(ISBLANK(K18),1,1-K18))-(1/2),IF(I18="EWW",IF(OR(F18="B", F18="EW"),1/2*(E18-1)+(1/2)*((E18-1)/J18)) *(IF(ISBLANK(K18),1,1-K18)),IF(I18="L",IF(F18="B",-(1),IF(F18="EW",-(1),-(ROUND(((E18-1)*1)-(H18*((E18-1)*1)),2))))))))))</f>
        <v>5.5</v>
      </c>
      <c r="O18" s="30">
        <f>IF(ISNUMBER(#REF!),IF(N18&lt;&gt;"",#REF!+N18,""),N18)</f>
        <v>5.5</v>
      </c>
      <c r="P18" s="56"/>
      <c r="Q18" s="57"/>
      <c r="R18" s="57"/>
      <c r="S18" s="57"/>
      <c r="T18" s="57"/>
      <c r="U18" s="57"/>
    </row>
    <row r="19" spans="1:21" s="12" customFormat="1" x14ac:dyDescent="0.25">
      <c r="A19" s="59">
        <v>42657</v>
      </c>
      <c r="B19" s="60" t="s">
        <v>18</v>
      </c>
      <c r="C19" s="61" t="s">
        <v>185</v>
      </c>
      <c r="D19" s="60" t="s">
        <v>43</v>
      </c>
      <c r="E19" s="31">
        <v>2</v>
      </c>
      <c r="F19" s="31" t="s">
        <v>22</v>
      </c>
      <c r="G19" s="32">
        <v>500</v>
      </c>
      <c r="H19" s="33">
        <v>0</v>
      </c>
      <c r="I19" s="34" t="s">
        <v>77</v>
      </c>
      <c r="J19" s="35" t="s">
        <v>78</v>
      </c>
      <c r="K19" s="36"/>
      <c r="L19" s="30">
        <f t="shared" si="0"/>
        <v>-500</v>
      </c>
      <c r="M19" s="30">
        <f>IF(ISNUMBER(#REF!),IF(L19&lt;&gt;"",#REF!+L19,""),L19)</f>
        <v>-500</v>
      </c>
      <c r="N19" s="30">
        <f t="shared" si="1"/>
        <v>-1</v>
      </c>
      <c r="O19" s="30">
        <f>IF(ISNUMBER(#REF!),IF(N19&lt;&gt;"",#REF!+N19,""),N19)</f>
        <v>-1</v>
      </c>
      <c r="P19" s="56"/>
      <c r="Q19" s="57"/>
      <c r="R19" s="57"/>
      <c r="S19" s="57"/>
      <c r="T19" s="57"/>
      <c r="U19" s="57"/>
    </row>
    <row r="20" spans="1:21" s="12" customFormat="1" x14ac:dyDescent="0.25">
      <c r="A20" s="59">
        <v>42657</v>
      </c>
      <c r="B20" s="60" t="s">
        <v>18</v>
      </c>
      <c r="C20" s="61" t="s">
        <v>136</v>
      </c>
      <c r="D20" s="60" t="s">
        <v>72</v>
      </c>
      <c r="E20" s="31">
        <v>1.71</v>
      </c>
      <c r="F20" s="31" t="s">
        <v>22</v>
      </c>
      <c r="G20" s="32">
        <v>300</v>
      </c>
      <c r="H20" s="33">
        <v>0.02</v>
      </c>
      <c r="I20" s="34" t="s">
        <v>77</v>
      </c>
      <c r="J20" s="35" t="s">
        <v>78</v>
      </c>
      <c r="K20" s="36"/>
      <c r="L20" s="30">
        <f t="shared" si="0"/>
        <v>-300</v>
      </c>
      <c r="M20" s="30">
        <f>IF(ISNUMBER(#REF!),IF(L20&lt;&gt;"",#REF!+L20,""),L20)</f>
        <v>-300</v>
      </c>
      <c r="N20" s="30">
        <f t="shared" si="1"/>
        <v>-1</v>
      </c>
      <c r="O20" s="30">
        <f>IF(ISNUMBER(#REF!),IF(N20&lt;&gt;"",#REF!+N20,""),N20)</f>
        <v>-1</v>
      </c>
      <c r="P20" s="56"/>
      <c r="Q20" s="57"/>
      <c r="R20" s="57"/>
      <c r="S20" s="57"/>
      <c r="T20" s="57"/>
      <c r="U20" s="57"/>
    </row>
    <row r="21" spans="1:21" s="12" customFormat="1" x14ac:dyDescent="0.25">
      <c r="A21" s="59">
        <v>42656</v>
      </c>
      <c r="B21" s="60" t="s">
        <v>18</v>
      </c>
      <c r="C21" s="61" t="s">
        <v>184</v>
      </c>
      <c r="D21" s="60" t="s">
        <v>39</v>
      </c>
      <c r="E21" s="31">
        <v>1.8</v>
      </c>
      <c r="F21" s="31" t="s">
        <v>22</v>
      </c>
      <c r="G21" s="32">
        <v>100</v>
      </c>
      <c r="H21" s="33">
        <v>0</v>
      </c>
      <c r="I21" s="34" t="s">
        <v>68</v>
      </c>
      <c r="J21" s="35" t="s">
        <v>78</v>
      </c>
      <c r="K21" s="36"/>
      <c r="L21" s="30">
        <f t="shared" si="0"/>
        <v>80</v>
      </c>
      <c r="M21" s="30">
        <f>IF(ISNUMBER(#REF!),IF(L21&lt;&gt;"",#REF!+L21,""),L21)</f>
        <v>80</v>
      </c>
      <c r="N21" s="30">
        <f t="shared" si="1"/>
        <v>0.8</v>
      </c>
      <c r="O21" s="30">
        <f>IF(ISNUMBER(#REF!),IF(N21&lt;&gt;"",#REF!+N21,""),N21)</f>
        <v>0.8</v>
      </c>
      <c r="P21" s="56"/>
      <c r="Q21" s="57"/>
      <c r="R21" s="57"/>
      <c r="S21" s="57"/>
      <c r="T21" s="57"/>
      <c r="U21" s="57"/>
    </row>
    <row r="22" spans="1:21" s="12" customFormat="1" x14ac:dyDescent="0.25">
      <c r="A22" s="59">
        <v>42656</v>
      </c>
      <c r="B22" s="60" t="s">
        <v>18</v>
      </c>
      <c r="C22" s="61" t="s">
        <v>87</v>
      </c>
      <c r="D22" s="60" t="s">
        <v>72</v>
      </c>
      <c r="E22" s="31">
        <v>2.04</v>
      </c>
      <c r="F22" s="31" t="s">
        <v>22</v>
      </c>
      <c r="G22" s="32">
        <v>1000</v>
      </c>
      <c r="H22" s="33">
        <v>0.02</v>
      </c>
      <c r="I22" s="34" t="s">
        <v>77</v>
      </c>
      <c r="J22" s="35" t="s">
        <v>78</v>
      </c>
      <c r="K22" s="36"/>
      <c r="L22" s="30">
        <f t="shared" si="0"/>
        <v>-1000</v>
      </c>
      <c r="M22" s="30">
        <f>IF(ISNUMBER(#REF!),IF(L22&lt;&gt;"",#REF!+L22,""),L22)</f>
        <v>-1000</v>
      </c>
      <c r="N22" s="30">
        <f t="shared" si="1"/>
        <v>-1</v>
      </c>
      <c r="O22" s="30">
        <f>IF(ISNUMBER(#REF!),IF(N22&lt;&gt;"",#REF!+N22,""),N22)</f>
        <v>-1</v>
      </c>
      <c r="P22" s="56"/>
      <c r="Q22" s="57"/>
      <c r="R22" s="57"/>
      <c r="S22" s="57"/>
      <c r="T22" s="57"/>
      <c r="U22" s="57"/>
    </row>
    <row r="23" spans="1:21" s="12" customFormat="1" x14ac:dyDescent="0.25">
      <c r="A23" s="59">
        <v>42656</v>
      </c>
      <c r="B23" s="60" t="s">
        <v>18</v>
      </c>
      <c r="C23" s="61" t="s">
        <v>129</v>
      </c>
      <c r="D23" s="60" t="s">
        <v>72</v>
      </c>
      <c r="E23" s="31">
        <v>11</v>
      </c>
      <c r="F23" s="31" t="s">
        <v>22</v>
      </c>
      <c r="G23" s="32">
        <v>100</v>
      </c>
      <c r="H23" s="33">
        <v>0.02</v>
      </c>
      <c r="I23" s="34" t="s">
        <v>77</v>
      </c>
      <c r="J23" s="35" t="s">
        <v>160</v>
      </c>
      <c r="K23" s="36"/>
      <c r="L23" s="30">
        <f t="shared" si="0"/>
        <v>-100</v>
      </c>
      <c r="M23" s="30">
        <f>IF(ISNUMBER(#REF!),IF(L23&lt;&gt;"",#REF!+L23,""),L23)</f>
        <v>-100</v>
      </c>
      <c r="N23" s="30">
        <f t="shared" si="1"/>
        <v>-1</v>
      </c>
      <c r="O23" s="30">
        <f>IF(ISNUMBER(#REF!),IF(N23&lt;&gt;"",#REF!+N23,""),N23)</f>
        <v>-1</v>
      </c>
      <c r="P23" s="56"/>
      <c r="Q23" s="57"/>
      <c r="R23" s="57"/>
      <c r="S23" s="57"/>
      <c r="T23" s="57"/>
      <c r="U23" s="57"/>
    </row>
    <row r="24" spans="1:21" s="12" customFormat="1" x14ac:dyDescent="0.25">
      <c r="A24" s="59">
        <v>42655</v>
      </c>
      <c r="B24" s="60" t="s">
        <v>18</v>
      </c>
      <c r="C24" s="61" t="s">
        <v>183</v>
      </c>
      <c r="D24" s="60" t="s">
        <v>36</v>
      </c>
      <c r="E24" s="31">
        <v>5.04</v>
      </c>
      <c r="F24" s="31" t="s">
        <v>22</v>
      </c>
      <c r="G24" s="32">
        <v>500</v>
      </c>
      <c r="H24" s="33">
        <v>0</v>
      </c>
      <c r="I24" s="34" t="s">
        <v>68</v>
      </c>
      <c r="J24" s="35" t="s">
        <v>160</v>
      </c>
      <c r="K24" s="36"/>
      <c r="L24" s="30">
        <f t="shared" si="0"/>
        <v>2020</v>
      </c>
      <c r="M24" s="30">
        <f>IF(ISNUMBER(#REF!),IF(L24&lt;&gt;"",#REF!+L24,""),L24)</f>
        <v>2020</v>
      </c>
      <c r="N24" s="30">
        <f t="shared" si="1"/>
        <v>4.04</v>
      </c>
      <c r="O24" s="30">
        <f>IF(ISNUMBER(#REF!),IF(N24&lt;&gt;"",#REF!+N24,""),N24)</f>
        <v>4.04</v>
      </c>
      <c r="P24" s="56"/>
      <c r="Q24" s="57"/>
      <c r="R24" s="57"/>
      <c r="S24" s="57"/>
      <c r="T24" s="57"/>
      <c r="U24" s="57"/>
    </row>
    <row r="25" spans="1:21" s="12" customFormat="1" x14ac:dyDescent="0.25">
      <c r="A25" s="59">
        <v>42655</v>
      </c>
      <c r="B25" s="60" t="s">
        <v>18</v>
      </c>
      <c r="C25" s="61" t="s">
        <v>181</v>
      </c>
      <c r="D25" s="60" t="s">
        <v>43</v>
      </c>
      <c r="E25" s="31">
        <v>2.375</v>
      </c>
      <c r="F25" s="31" t="s">
        <v>22</v>
      </c>
      <c r="G25" s="32">
        <v>500</v>
      </c>
      <c r="H25" s="33">
        <v>0</v>
      </c>
      <c r="I25" s="34" t="s">
        <v>150</v>
      </c>
      <c r="J25" s="35" t="s">
        <v>106</v>
      </c>
      <c r="K25" s="36"/>
      <c r="L25" s="30">
        <f t="shared" si="0"/>
        <v>0</v>
      </c>
      <c r="M25" s="30">
        <f>IF(ISNUMBER(#REF!),IF(L25&lt;&gt;"",#REF!+L25,""),L25)</f>
        <v>0</v>
      </c>
      <c r="N25" s="30">
        <f t="shared" si="1"/>
        <v>0</v>
      </c>
      <c r="O25" s="30">
        <f>IF(ISNUMBER(#REF!),IF(N25&lt;&gt;"",#REF!+N25,""),N25)</f>
        <v>0</v>
      </c>
      <c r="P25" s="56"/>
      <c r="Q25" s="57"/>
      <c r="R25" s="57"/>
      <c r="S25" s="57"/>
      <c r="T25" s="57"/>
      <c r="U25" s="57"/>
    </row>
    <row r="26" spans="1:21" s="12" customFormat="1" x14ac:dyDescent="0.25">
      <c r="A26" s="59">
        <v>42654</v>
      </c>
      <c r="B26" s="60" t="s">
        <v>18</v>
      </c>
      <c r="C26" s="61" t="s">
        <v>182</v>
      </c>
      <c r="D26" s="60" t="s">
        <v>43</v>
      </c>
      <c r="E26" s="31">
        <v>1.5329999999999999</v>
      </c>
      <c r="F26" s="31" t="s">
        <v>22</v>
      </c>
      <c r="G26" s="32">
        <v>300</v>
      </c>
      <c r="H26" s="33">
        <v>0</v>
      </c>
      <c r="I26" s="34" t="s">
        <v>77</v>
      </c>
      <c r="J26" s="35" t="s">
        <v>78</v>
      </c>
      <c r="K26" s="36"/>
      <c r="L26" s="30">
        <f t="shared" si="0"/>
        <v>-300</v>
      </c>
      <c r="M26" s="30">
        <f>IF(ISNUMBER(#REF!),IF(L26&lt;&gt;"",#REF!+L26,""),L26)</f>
        <v>-300</v>
      </c>
      <c r="N26" s="30">
        <f t="shared" si="1"/>
        <v>-1</v>
      </c>
      <c r="O26" s="30">
        <f>IF(ISNUMBER(#REF!),IF(N26&lt;&gt;"",#REF!+N26,""),N26)</f>
        <v>-1</v>
      </c>
      <c r="P26" s="56"/>
      <c r="Q26" s="57"/>
      <c r="R26" s="57"/>
      <c r="S26" s="57"/>
      <c r="T26" s="57"/>
      <c r="U26" s="57"/>
    </row>
    <row r="27" spans="1:21" s="12" customFormat="1" x14ac:dyDescent="0.25">
      <c r="A27" s="59">
        <v>42654</v>
      </c>
      <c r="B27" s="60" t="s">
        <v>18</v>
      </c>
      <c r="C27" s="61" t="s">
        <v>180</v>
      </c>
      <c r="D27" s="60" t="s">
        <v>58</v>
      </c>
      <c r="E27" s="31">
        <v>2.75</v>
      </c>
      <c r="F27" s="31" t="s">
        <v>22</v>
      </c>
      <c r="G27" s="32">
        <v>200</v>
      </c>
      <c r="H27" s="33">
        <v>0</v>
      </c>
      <c r="I27" s="34" t="s">
        <v>68</v>
      </c>
      <c r="J27" s="35" t="s">
        <v>78</v>
      </c>
      <c r="K27" s="36"/>
      <c r="L27" s="30">
        <f t="shared" si="0"/>
        <v>350</v>
      </c>
      <c r="M27" s="30">
        <f>IF(ISNUMBER(#REF!),IF(L27&lt;&gt;"",#REF!+L27,""),L27)</f>
        <v>350</v>
      </c>
      <c r="N27" s="30">
        <f t="shared" si="1"/>
        <v>1.75</v>
      </c>
      <c r="O27" s="30">
        <f>IF(ISNUMBER(#REF!),IF(N27&lt;&gt;"",#REF!+N27,""),N27)</f>
        <v>1.75</v>
      </c>
      <c r="P27" s="56"/>
      <c r="Q27" s="57"/>
      <c r="R27" s="57"/>
      <c r="S27" s="57"/>
      <c r="T27" s="57"/>
      <c r="U27" s="57"/>
    </row>
    <row r="28" spans="1:21" s="12" customFormat="1" x14ac:dyDescent="0.25">
      <c r="A28" s="59">
        <v>42654</v>
      </c>
      <c r="B28" s="60" t="s">
        <v>18</v>
      </c>
      <c r="C28" s="61" t="s">
        <v>177</v>
      </c>
      <c r="D28" s="60" t="s">
        <v>36</v>
      </c>
      <c r="E28" s="31">
        <v>3.32</v>
      </c>
      <c r="F28" s="31" t="s">
        <v>22</v>
      </c>
      <c r="G28" s="32">
        <v>100</v>
      </c>
      <c r="H28" s="33">
        <v>0</v>
      </c>
      <c r="I28" s="34" t="s">
        <v>68</v>
      </c>
      <c r="J28" s="35" t="s">
        <v>78</v>
      </c>
      <c r="K28" s="36"/>
      <c r="L28" s="30">
        <f t="shared" si="0"/>
        <v>232</v>
      </c>
      <c r="M28" s="30">
        <f>IF(ISNUMBER(#REF!),IF(L28&lt;&gt;"",#REF!+L28,""),L28)</f>
        <v>232</v>
      </c>
      <c r="N28" s="30">
        <f t="shared" si="1"/>
        <v>2.3199999999999998</v>
      </c>
      <c r="O28" s="30">
        <f>IF(ISNUMBER(#REF!),IF(N28&lt;&gt;"",#REF!+N28,""),N28)</f>
        <v>2.3199999999999998</v>
      </c>
      <c r="P28" s="56"/>
      <c r="Q28" s="57"/>
      <c r="R28" s="57"/>
      <c r="S28" s="57"/>
      <c r="T28" s="57"/>
      <c r="U28" s="57"/>
    </row>
    <row r="29" spans="1:21" s="12" customFormat="1" x14ac:dyDescent="0.25">
      <c r="A29" s="59">
        <v>42654</v>
      </c>
      <c r="B29" s="60" t="s">
        <v>18</v>
      </c>
      <c r="C29" s="61" t="s">
        <v>179</v>
      </c>
      <c r="D29" s="60" t="s">
        <v>36</v>
      </c>
      <c r="E29" s="31">
        <v>7.13</v>
      </c>
      <c r="F29" s="31" t="s">
        <v>22</v>
      </c>
      <c r="G29" s="32">
        <v>100</v>
      </c>
      <c r="H29" s="33">
        <v>0</v>
      </c>
      <c r="I29" s="34" t="s">
        <v>77</v>
      </c>
      <c r="J29" s="35" t="s">
        <v>106</v>
      </c>
      <c r="K29" s="36"/>
      <c r="L29" s="30">
        <f t="shared" si="0"/>
        <v>-100</v>
      </c>
      <c r="M29" s="30">
        <f>IF(ISNUMBER(#REF!),IF(L29&lt;&gt;"",#REF!+L29,""),L29)</f>
        <v>-100</v>
      </c>
      <c r="N29" s="30">
        <f t="shared" si="1"/>
        <v>-1</v>
      </c>
      <c r="O29" s="30">
        <f>IF(ISNUMBER(#REF!),IF(N29&lt;&gt;"",#REF!+N29,""),N29)</f>
        <v>-1</v>
      </c>
      <c r="P29" s="56"/>
      <c r="Q29" s="57"/>
      <c r="R29" s="57"/>
      <c r="S29" s="57"/>
      <c r="T29" s="57"/>
      <c r="U29" s="57"/>
    </row>
    <row r="30" spans="1:21" s="12" customFormat="1" x14ac:dyDescent="0.25">
      <c r="A30" s="59">
        <v>42652</v>
      </c>
      <c r="B30" s="60" t="s">
        <v>18</v>
      </c>
      <c r="C30" s="61" t="s">
        <v>178</v>
      </c>
      <c r="D30" s="60" t="s">
        <v>65</v>
      </c>
      <c r="E30" s="31">
        <v>1.704</v>
      </c>
      <c r="F30" s="31" t="s">
        <v>22</v>
      </c>
      <c r="G30" s="32">
        <v>500</v>
      </c>
      <c r="H30" s="33">
        <v>0</v>
      </c>
      <c r="I30" s="34" t="s">
        <v>68</v>
      </c>
      <c r="J30" s="35" t="s">
        <v>78</v>
      </c>
      <c r="K30" s="36"/>
      <c r="L30" s="30">
        <f t="shared" si="0"/>
        <v>352</v>
      </c>
      <c r="M30" s="30">
        <f>IF(ISNUMBER(#REF!),IF(L30&lt;&gt;"",#REF!+L30,""),L30)</f>
        <v>352</v>
      </c>
      <c r="N30" s="30">
        <f t="shared" si="1"/>
        <v>0.7</v>
      </c>
      <c r="O30" s="30">
        <f>IF(ISNUMBER(#REF!),IF(N30&lt;&gt;"",#REF!+N30,""),N30)</f>
        <v>0.7</v>
      </c>
      <c r="P30" s="56"/>
      <c r="Q30" s="57"/>
      <c r="R30" s="57"/>
      <c r="S30" s="57"/>
      <c r="T30" s="57"/>
      <c r="U30" s="57"/>
    </row>
    <row r="31" spans="1:21" s="12" customFormat="1" x14ac:dyDescent="0.25">
      <c r="A31" s="59">
        <v>42652</v>
      </c>
      <c r="B31" s="60" t="s">
        <v>18</v>
      </c>
      <c r="C31" s="61" t="s">
        <v>177</v>
      </c>
      <c r="D31" s="60" t="s">
        <v>36</v>
      </c>
      <c r="E31" s="31">
        <v>2.8</v>
      </c>
      <c r="F31" s="31" t="s">
        <v>22</v>
      </c>
      <c r="G31" s="32">
        <v>100</v>
      </c>
      <c r="H31" s="33">
        <v>0</v>
      </c>
      <c r="I31" s="34" t="s">
        <v>77</v>
      </c>
      <c r="J31" s="35" t="s">
        <v>78</v>
      </c>
      <c r="K31" s="36"/>
      <c r="L31" s="30">
        <f t="shared" si="0"/>
        <v>-100</v>
      </c>
      <c r="M31" s="30">
        <f>IF(ISNUMBER(#REF!),IF(L31&lt;&gt;"",#REF!+L31,""),L31)</f>
        <v>-100</v>
      </c>
      <c r="N31" s="30">
        <f t="shared" si="1"/>
        <v>-1</v>
      </c>
      <c r="O31" s="30">
        <f>IF(ISNUMBER(#REF!),IF(N31&lt;&gt;"",#REF!+N31,""),N31)</f>
        <v>-1</v>
      </c>
      <c r="P31" s="56"/>
      <c r="Q31" s="57"/>
      <c r="R31" s="57"/>
      <c r="S31" s="57"/>
      <c r="T31" s="57"/>
      <c r="U31" s="57"/>
    </row>
    <row r="32" spans="1:21" s="12" customFormat="1" x14ac:dyDescent="0.25">
      <c r="A32" s="59">
        <v>42651</v>
      </c>
      <c r="B32" s="60" t="s">
        <v>18</v>
      </c>
      <c r="C32" s="61" t="s">
        <v>176</v>
      </c>
      <c r="D32" s="60" t="s">
        <v>36</v>
      </c>
      <c r="E32" s="31">
        <v>2.4</v>
      </c>
      <c r="F32" s="31" t="s">
        <v>22</v>
      </c>
      <c r="G32" s="32">
        <v>300</v>
      </c>
      <c r="H32" s="33">
        <v>0</v>
      </c>
      <c r="I32" s="34" t="s">
        <v>150</v>
      </c>
      <c r="J32" s="35" t="s">
        <v>78</v>
      </c>
      <c r="K32" s="36"/>
      <c r="L32" s="30">
        <f t="shared" si="0"/>
        <v>0</v>
      </c>
      <c r="M32" s="30">
        <f>IF(ISNUMBER(#REF!),IF(L32&lt;&gt;"",#REF!+L32,""),L32)</f>
        <v>0</v>
      </c>
      <c r="N32" s="30">
        <f t="shared" si="1"/>
        <v>0</v>
      </c>
      <c r="O32" s="30">
        <f>IF(ISNUMBER(#REF!),IF(N32&lt;&gt;"",#REF!+N32,""),N32)</f>
        <v>0</v>
      </c>
      <c r="P32" s="56"/>
      <c r="Q32" s="57"/>
      <c r="R32" s="57"/>
      <c r="S32" s="57"/>
      <c r="T32" s="57"/>
      <c r="U32" s="57"/>
    </row>
    <row r="33" spans="1:21" s="12" customFormat="1" x14ac:dyDescent="0.25">
      <c r="A33" s="59">
        <v>42651</v>
      </c>
      <c r="B33" s="60" t="s">
        <v>18</v>
      </c>
      <c r="C33" s="61" t="s">
        <v>175</v>
      </c>
      <c r="D33" s="60" t="s">
        <v>36</v>
      </c>
      <c r="E33" s="31">
        <v>2.7</v>
      </c>
      <c r="F33" s="31" t="s">
        <v>22</v>
      </c>
      <c r="G33" s="32">
        <v>100</v>
      </c>
      <c r="H33" s="33">
        <v>0</v>
      </c>
      <c r="I33" s="34" t="s">
        <v>77</v>
      </c>
      <c r="J33" s="35" t="s">
        <v>78</v>
      </c>
      <c r="K33" s="36"/>
      <c r="L33" s="30">
        <f t="shared" si="0"/>
        <v>-100</v>
      </c>
      <c r="M33" s="30">
        <f>IF(ISNUMBER(#REF!),IF(L33&lt;&gt;"",#REF!+L33,""),L33)</f>
        <v>-100</v>
      </c>
      <c r="N33" s="30">
        <f t="shared" si="1"/>
        <v>-1</v>
      </c>
      <c r="O33" s="30">
        <f>IF(ISNUMBER(#REF!),IF(N33&lt;&gt;"",#REF!+N33,""),N33)</f>
        <v>-1</v>
      </c>
      <c r="P33" s="56"/>
      <c r="Q33" s="57"/>
      <c r="R33" s="57"/>
      <c r="S33" s="57"/>
      <c r="T33" s="57"/>
      <c r="U33" s="57"/>
    </row>
    <row r="34" spans="1:21" s="12" customFormat="1" x14ac:dyDescent="0.25">
      <c r="A34" s="59">
        <v>42650</v>
      </c>
      <c r="B34" s="60" t="s">
        <v>18</v>
      </c>
      <c r="C34" s="61" t="s">
        <v>174</v>
      </c>
      <c r="D34" s="60" t="s">
        <v>72</v>
      </c>
      <c r="E34" s="31">
        <v>2.2000000000000002</v>
      </c>
      <c r="F34" s="31" t="s">
        <v>22</v>
      </c>
      <c r="G34" s="32">
        <v>300</v>
      </c>
      <c r="H34" s="33">
        <v>0.02</v>
      </c>
      <c r="I34" s="34" t="s">
        <v>68</v>
      </c>
      <c r="J34" s="35" t="s">
        <v>106</v>
      </c>
      <c r="K34" s="36"/>
      <c r="L34" s="30">
        <f t="shared" si="0"/>
        <v>352.8</v>
      </c>
      <c r="M34" s="30">
        <f>IF(ISNUMBER(#REF!),IF(L34&lt;&gt;"",#REF!+L34,""),L34)</f>
        <v>352.8</v>
      </c>
      <c r="N34" s="30">
        <f t="shared" si="1"/>
        <v>1.18</v>
      </c>
      <c r="O34" s="30">
        <f>IF(ISNUMBER(#REF!),IF(N34&lt;&gt;"",#REF!+N34,""),N34)</f>
        <v>1.18</v>
      </c>
      <c r="P34" s="56"/>
      <c r="Q34" s="57"/>
      <c r="R34" s="57"/>
      <c r="S34" s="57"/>
      <c r="T34" s="57"/>
      <c r="U34" s="57"/>
    </row>
    <row r="35" spans="1:21" s="12" customFormat="1" x14ac:dyDescent="0.25">
      <c r="A35" s="59">
        <v>42649</v>
      </c>
      <c r="B35" s="60" t="s">
        <v>18</v>
      </c>
      <c r="C35" s="61" t="s">
        <v>173</v>
      </c>
      <c r="D35" s="60" t="s">
        <v>43</v>
      </c>
      <c r="E35" s="31">
        <v>1.8</v>
      </c>
      <c r="F35" s="31" t="s">
        <v>22</v>
      </c>
      <c r="G35" s="32">
        <v>500</v>
      </c>
      <c r="H35" s="33">
        <v>0</v>
      </c>
      <c r="I35" s="34" t="s">
        <v>68</v>
      </c>
      <c r="J35" s="35" t="s">
        <v>78</v>
      </c>
      <c r="K35" s="36"/>
      <c r="L35" s="30">
        <f t="shared" si="0"/>
        <v>400</v>
      </c>
      <c r="M35" s="30">
        <f>IF(ISNUMBER(#REF!),IF(L35&lt;&gt;"",#REF!+L35,""),L35)</f>
        <v>400</v>
      </c>
      <c r="N35" s="30">
        <f t="shared" si="1"/>
        <v>0.8</v>
      </c>
      <c r="O35" s="30">
        <f>IF(ISNUMBER(#REF!),IF(N35&lt;&gt;"",#REF!+N35,""),N35)</f>
        <v>0.8</v>
      </c>
      <c r="P35" s="56"/>
      <c r="Q35" s="57"/>
      <c r="R35" s="57"/>
      <c r="S35" s="57"/>
      <c r="T35" s="57"/>
      <c r="U35" s="57"/>
    </row>
    <row r="36" spans="1:21" s="12" customFormat="1" x14ac:dyDescent="0.25">
      <c r="A36" s="59">
        <v>42649</v>
      </c>
      <c r="B36" s="60" t="s">
        <v>18</v>
      </c>
      <c r="C36" s="61" t="s">
        <v>172</v>
      </c>
      <c r="D36" s="60" t="s">
        <v>45</v>
      </c>
      <c r="E36" s="31">
        <v>3.4</v>
      </c>
      <c r="F36" s="31" t="s">
        <v>22</v>
      </c>
      <c r="G36" s="32">
        <v>100</v>
      </c>
      <c r="H36" s="33">
        <v>0</v>
      </c>
      <c r="I36" s="34" t="s">
        <v>77</v>
      </c>
      <c r="J36" s="35" t="s">
        <v>160</v>
      </c>
      <c r="K36" s="36"/>
      <c r="L36" s="30">
        <f t="shared" si="0"/>
        <v>-100</v>
      </c>
      <c r="M36" s="30">
        <f>IF(ISNUMBER(#REF!),IF(L36&lt;&gt;"",#REF!+L36,""),L36)</f>
        <v>-100</v>
      </c>
      <c r="N36" s="30">
        <f t="shared" si="1"/>
        <v>-1</v>
      </c>
      <c r="O36" s="30">
        <f>IF(ISNUMBER(#REF!),IF(N36&lt;&gt;"",#REF!+N36,""),N36)</f>
        <v>-1</v>
      </c>
      <c r="P36" s="56"/>
      <c r="Q36" s="57"/>
      <c r="R36" s="57"/>
      <c r="S36" s="57"/>
      <c r="T36" s="57"/>
      <c r="U36" s="57"/>
    </row>
    <row r="37" spans="1:21" s="12" customFormat="1" x14ac:dyDescent="0.25">
      <c r="A37" s="59">
        <v>42649</v>
      </c>
      <c r="B37" s="60" t="s">
        <v>18</v>
      </c>
      <c r="C37" s="61" t="s">
        <v>171</v>
      </c>
      <c r="D37" s="60" t="s">
        <v>36</v>
      </c>
      <c r="E37" s="31">
        <v>2.0699999999999998</v>
      </c>
      <c r="F37" s="31" t="s">
        <v>22</v>
      </c>
      <c r="G37" s="32">
        <v>100</v>
      </c>
      <c r="H37" s="33">
        <v>0</v>
      </c>
      <c r="I37" s="34" t="s">
        <v>150</v>
      </c>
      <c r="J37" s="35" t="s">
        <v>78</v>
      </c>
      <c r="K37" s="36"/>
      <c r="L37" s="30">
        <f t="shared" si="0"/>
        <v>0</v>
      </c>
      <c r="M37" s="30">
        <f>IF(ISNUMBER(#REF!),IF(L37&lt;&gt;"",#REF!+L37,""),L37)</f>
        <v>0</v>
      </c>
      <c r="N37" s="30">
        <f t="shared" si="1"/>
        <v>0</v>
      </c>
      <c r="O37" s="30">
        <f>IF(ISNUMBER(#REF!),IF(N37&lt;&gt;"",#REF!+N37,""),N37)</f>
        <v>0</v>
      </c>
      <c r="P37" s="56"/>
      <c r="Q37" s="57"/>
      <c r="R37" s="57"/>
      <c r="S37" s="57"/>
      <c r="T37" s="57"/>
      <c r="U37" s="57"/>
    </row>
    <row r="38" spans="1:21" s="12" customFormat="1" x14ac:dyDescent="0.25">
      <c r="A38" s="59">
        <v>42646</v>
      </c>
      <c r="B38" s="60" t="s">
        <v>18</v>
      </c>
      <c r="C38" s="61" t="s">
        <v>169</v>
      </c>
      <c r="D38" s="60" t="s">
        <v>125</v>
      </c>
      <c r="E38" s="31">
        <v>2.25</v>
      </c>
      <c r="F38" s="31" t="s">
        <v>22</v>
      </c>
      <c r="G38" s="32">
        <v>200</v>
      </c>
      <c r="H38" s="33">
        <v>0</v>
      </c>
      <c r="I38" s="34" t="s">
        <v>68</v>
      </c>
      <c r="J38" s="35" t="s">
        <v>78</v>
      </c>
      <c r="K38" s="36"/>
      <c r="L38" s="30">
        <f t="shared" si="0"/>
        <v>250</v>
      </c>
      <c r="M38" s="30">
        <f>IF(ISNUMBER(#REF!),IF(L38&lt;&gt;"",#REF!+L38,""),L38)</f>
        <v>250</v>
      </c>
      <c r="N38" s="30">
        <f t="shared" si="1"/>
        <v>1.25</v>
      </c>
      <c r="O38" s="30">
        <f>IF(ISNUMBER(#REF!),IF(N38&lt;&gt;"",#REF!+N38,""),N38)</f>
        <v>1.25</v>
      </c>
      <c r="P38" s="56"/>
      <c r="Q38" s="57"/>
      <c r="R38" s="57"/>
      <c r="S38" s="57"/>
      <c r="T38" s="57"/>
      <c r="U38" s="57"/>
    </row>
    <row r="39" spans="1:21" s="12" customFormat="1" x14ac:dyDescent="0.25">
      <c r="A39" s="59">
        <v>42645</v>
      </c>
      <c r="B39" s="60" t="s">
        <v>18</v>
      </c>
      <c r="C39" s="61" t="s">
        <v>170</v>
      </c>
      <c r="D39" s="60" t="s">
        <v>45</v>
      </c>
      <c r="E39" s="31">
        <v>2</v>
      </c>
      <c r="F39" s="31" t="s">
        <v>22</v>
      </c>
      <c r="G39" s="32">
        <v>100</v>
      </c>
      <c r="H39" s="33">
        <v>0</v>
      </c>
      <c r="I39" s="34" t="s">
        <v>77</v>
      </c>
      <c r="J39" s="35" t="s">
        <v>106</v>
      </c>
      <c r="K39" s="36"/>
      <c r="L39" s="30">
        <f t="shared" si="0"/>
        <v>-100</v>
      </c>
      <c r="M39" s="30">
        <f>IF(ISNUMBER(#REF!),IF(L39&lt;&gt;"",#REF!+L39,""),L39)</f>
        <v>-100</v>
      </c>
      <c r="N39" s="30">
        <f t="shared" si="1"/>
        <v>-1</v>
      </c>
      <c r="O39" s="30">
        <f>IF(ISNUMBER(#REF!),IF(N39&lt;&gt;"",#REF!+N39,""),N39)</f>
        <v>-1</v>
      </c>
      <c r="P39" s="56"/>
      <c r="Q39" s="57"/>
      <c r="R39" s="57"/>
      <c r="S39" s="57"/>
      <c r="T39" s="57"/>
      <c r="U39" s="57"/>
    </row>
    <row r="40" spans="1:21" s="12" customFormat="1" x14ac:dyDescent="0.25">
      <c r="A40" s="59">
        <v>42645</v>
      </c>
      <c r="B40" s="60" t="s">
        <v>18</v>
      </c>
      <c r="C40" s="61" t="s">
        <v>105</v>
      </c>
      <c r="D40" s="60" t="s">
        <v>36</v>
      </c>
      <c r="E40" s="31">
        <v>3</v>
      </c>
      <c r="F40" s="31" t="s">
        <v>22</v>
      </c>
      <c r="G40" s="32">
        <v>1000</v>
      </c>
      <c r="H40" s="33">
        <v>0</v>
      </c>
      <c r="I40" s="34" t="s">
        <v>68</v>
      </c>
      <c r="J40" s="35" t="s">
        <v>160</v>
      </c>
      <c r="K40" s="36"/>
      <c r="L40" s="30">
        <f t="shared" si="0"/>
        <v>2000</v>
      </c>
      <c r="M40" s="30">
        <f>IF(ISNUMBER(#REF!),IF(L40&lt;&gt;"",#REF!+L40,""),L40)</f>
        <v>2000</v>
      </c>
      <c r="N40" s="30">
        <f t="shared" si="1"/>
        <v>2</v>
      </c>
      <c r="O40" s="30">
        <f>IF(ISNUMBER(#REF!),IF(N40&lt;&gt;"",#REF!+N40,""),N40)</f>
        <v>2</v>
      </c>
      <c r="P40" s="56"/>
      <c r="Q40" s="57"/>
      <c r="R40" s="57"/>
      <c r="S40" s="57"/>
      <c r="T40" s="57"/>
      <c r="U40" s="57"/>
    </row>
    <row r="41" spans="1:21" s="12" customFormat="1" x14ac:dyDescent="0.25">
      <c r="A41" s="59">
        <v>42644</v>
      </c>
      <c r="B41" s="60" t="s">
        <v>18</v>
      </c>
      <c r="C41" s="61" t="s">
        <v>168</v>
      </c>
      <c r="D41" s="60" t="s">
        <v>36</v>
      </c>
      <c r="E41" s="31">
        <v>2.2189999999999999</v>
      </c>
      <c r="F41" s="31" t="s">
        <v>22</v>
      </c>
      <c r="G41" s="32">
        <v>100</v>
      </c>
      <c r="H41" s="33">
        <v>0</v>
      </c>
      <c r="I41" s="34" t="s">
        <v>77</v>
      </c>
      <c r="J41" s="35" t="s">
        <v>78</v>
      </c>
      <c r="K41" s="36"/>
      <c r="L41" s="30">
        <f t="shared" si="0"/>
        <v>-100</v>
      </c>
      <c r="M41" s="30">
        <f>IF(ISNUMBER(#REF!),IF(L41&lt;&gt;"",#REF!+L41,""),L41)</f>
        <v>-100</v>
      </c>
      <c r="N41" s="30">
        <f t="shared" si="1"/>
        <v>-1</v>
      </c>
      <c r="O41" s="30">
        <f>IF(ISNUMBER(#REF!),IF(N41&lt;&gt;"",#REF!+N41,""),N41)</f>
        <v>-1</v>
      </c>
      <c r="P41" s="56"/>
      <c r="Q41" s="57"/>
      <c r="R41" s="57"/>
      <c r="S41" s="57"/>
      <c r="T41" s="57"/>
      <c r="U41" s="57"/>
    </row>
    <row r="42" spans="1:21" s="12" customFormat="1" x14ac:dyDescent="0.25">
      <c r="A42" s="59">
        <v>42643</v>
      </c>
      <c r="B42" s="60" t="s">
        <v>18</v>
      </c>
      <c r="C42" s="61" t="s">
        <v>167</v>
      </c>
      <c r="D42" s="60" t="s">
        <v>72</v>
      </c>
      <c r="E42" s="31">
        <v>2.6</v>
      </c>
      <c r="F42" s="31" t="s">
        <v>22</v>
      </c>
      <c r="G42" s="32">
        <v>100</v>
      </c>
      <c r="H42" s="33">
        <v>0.02</v>
      </c>
      <c r="I42" s="34" t="s">
        <v>68</v>
      </c>
      <c r="J42" s="35" t="s">
        <v>78</v>
      </c>
      <c r="K42" s="36"/>
      <c r="L42" s="30">
        <f t="shared" si="0"/>
        <v>156.80000000000001</v>
      </c>
      <c r="M42" s="30">
        <f>IF(ISNUMBER(#REF!),IF(L42&lt;&gt;"",#REF!+L42,""),L42)</f>
        <v>156.80000000000001</v>
      </c>
      <c r="N42" s="30">
        <f t="shared" si="1"/>
        <v>1.57</v>
      </c>
      <c r="O42" s="30">
        <f>IF(ISNUMBER(#REF!),IF(N42&lt;&gt;"",#REF!+N42,""),N42)</f>
        <v>1.57</v>
      </c>
      <c r="P42" s="56"/>
      <c r="Q42" s="57"/>
      <c r="R42" s="57"/>
      <c r="S42" s="57"/>
      <c r="T42" s="57"/>
      <c r="U42" s="57"/>
    </row>
    <row r="43" spans="1:21" s="12" customFormat="1" x14ac:dyDescent="0.25">
      <c r="A43" s="59">
        <v>42643</v>
      </c>
      <c r="B43" s="60" t="s">
        <v>18</v>
      </c>
      <c r="C43" s="61" t="s">
        <v>166</v>
      </c>
      <c r="D43" s="60" t="s">
        <v>72</v>
      </c>
      <c r="E43" s="31">
        <v>3.05</v>
      </c>
      <c r="F43" s="31" t="s">
        <v>22</v>
      </c>
      <c r="G43" s="32">
        <v>1000</v>
      </c>
      <c r="H43" s="33">
        <v>0.02</v>
      </c>
      <c r="I43" s="34" t="s">
        <v>68</v>
      </c>
      <c r="J43" s="35" t="s">
        <v>78</v>
      </c>
      <c r="K43" s="36"/>
      <c r="L43" s="30">
        <f t="shared" si="0"/>
        <v>2009</v>
      </c>
      <c r="M43" s="30">
        <f>IF(ISNUMBER(#REF!),IF(L43&lt;&gt;"",#REF!+L43,""),L43)</f>
        <v>2009</v>
      </c>
      <c r="N43" s="30">
        <f t="shared" si="1"/>
        <v>2.0099999999999998</v>
      </c>
      <c r="O43" s="30">
        <f>IF(ISNUMBER(#REF!),IF(N43&lt;&gt;"",#REF!+N43,""),N43)</f>
        <v>2.0099999999999998</v>
      </c>
      <c r="P43" s="56"/>
      <c r="Q43" s="57"/>
      <c r="R43" s="57"/>
      <c r="S43" s="57"/>
      <c r="T43" s="57"/>
      <c r="U43" s="57"/>
    </row>
    <row r="44" spans="1:21" s="12" customFormat="1" x14ac:dyDescent="0.25">
      <c r="A44" s="59">
        <v>42643</v>
      </c>
      <c r="B44" s="60" t="s">
        <v>18</v>
      </c>
      <c r="C44" s="61" t="s">
        <v>165</v>
      </c>
      <c r="D44" s="60" t="s">
        <v>79</v>
      </c>
      <c r="E44" s="31">
        <v>1.444</v>
      </c>
      <c r="F44" s="31" t="s">
        <v>22</v>
      </c>
      <c r="G44" s="32">
        <v>1000</v>
      </c>
      <c r="H44" s="33">
        <v>0</v>
      </c>
      <c r="I44" s="34" t="s">
        <v>77</v>
      </c>
      <c r="J44" s="35" t="s">
        <v>78</v>
      </c>
      <c r="K44" s="36"/>
      <c r="L44" s="30">
        <f t="shared" si="0"/>
        <v>-1000</v>
      </c>
      <c r="M44" s="30">
        <f>IF(ISNUMBER(#REF!),IF(L44&lt;&gt;"",#REF!+L44,""),L44)</f>
        <v>-1000</v>
      </c>
      <c r="N44" s="30">
        <f t="shared" si="1"/>
        <v>-1</v>
      </c>
      <c r="O44" s="30">
        <f>IF(ISNUMBER(#REF!),IF(N44&lt;&gt;"",#REF!+N44,""),N44)</f>
        <v>-1</v>
      </c>
      <c r="P44" s="56"/>
      <c r="Q44" s="57"/>
      <c r="R44" s="57"/>
      <c r="S44" s="57"/>
      <c r="T44" s="57"/>
      <c r="U44" s="57"/>
    </row>
    <row r="45" spans="1:21" s="12" customFormat="1" x14ac:dyDescent="0.25">
      <c r="A45" s="59">
        <v>42643</v>
      </c>
      <c r="B45" s="60" t="s">
        <v>18</v>
      </c>
      <c r="C45" s="61" t="s">
        <v>164</v>
      </c>
      <c r="D45" s="60" t="s">
        <v>49</v>
      </c>
      <c r="E45" s="31">
        <v>4</v>
      </c>
      <c r="F45" s="31" t="s">
        <v>22</v>
      </c>
      <c r="G45" s="32">
        <v>200</v>
      </c>
      <c r="H45" s="33">
        <v>0</v>
      </c>
      <c r="I45" s="34" t="s">
        <v>77</v>
      </c>
      <c r="J45" s="35" t="s">
        <v>78</v>
      </c>
      <c r="K45" s="36"/>
      <c r="L45" s="30">
        <f t="shared" si="0"/>
        <v>-200</v>
      </c>
      <c r="M45" s="30">
        <f>IF(ISNUMBER(#REF!),IF(L45&lt;&gt;"",#REF!+L45,""),L45)</f>
        <v>-200</v>
      </c>
      <c r="N45" s="30">
        <f t="shared" si="1"/>
        <v>-1</v>
      </c>
      <c r="O45" s="30">
        <f>IF(ISNUMBER(#REF!),IF(N45&lt;&gt;"",#REF!+N45,""),N45)</f>
        <v>-1</v>
      </c>
      <c r="P45" s="56"/>
      <c r="Q45" s="57"/>
      <c r="R45" s="57"/>
      <c r="S45" s="57"/>
      <c r="T45" s="57"/>
      <c r="U45" s="57"/>
    </row>
    <row r="46" spans="1:21" s="12" customFormat="1" x14ac:dyDescent="0.25">
      <c r="A46" s="59">
        <v>42642</v>
      </c>
      <c r="B46" s="60" t="s">
        <v>18</v>
      </c>
      <c r="C46" s="61" t="s">
        <v>163</v>
      </c>
      <c r="D46" s="60" t="s">
        <v>43</v>
      </c>
      <c r="E46" s="31">
        <v>2.2000000000000002</v>
      </c>
      <c r="F46" s="31" t="s">
        <v>22</v>
      </c>
      <c r="G46" s="32">
        <v>100</v>
      </c>
      <c r="H46" s="33">
        <v>0</v>
      </c>
      <c r="I46" s="34" t="s">
        <v>77</v>
      </c>
      <c r="J46" s="35" t="s">
        <v>106</v>
      </c>
      <c r="K46" s="36"/>
      <c r="L46" s="30">
        <f t="shared" si="0"/>
        <v>-100</v>
      </c>
      <c r="M46" s="30">
        <f>IF(ISNUMBER(#REF!),IF(L46&lt;&gt;"",#REF!+L46,""),L46)</f>
        <v>-100</v>
      </c>
      <c r="N46" s="30">
        <f t="shared" si="1"/>
        <v>-1</v>
      </c>
      <c r="O46" s="30">
        <f>IF(ISNUMBER(#REF!),IF(N46&lt;&gt;"",#REF!+N46,""),N46)</f>
        <v>-1</v>
      </c>
      <c r="P46" s="56"/>
      <c r="Q46" s="57"/>
      <c r="R46" s="57"/>
      <c r="S46" s="57"/>
      <c r="T46" s="57"/>
      <c r="U46" s="57"/>
    </row>
    <row r="47" spans="1:21" s="12" customFormat="1" x14ac:dyDescent="0.25">
      <c r="A47" s="59">
        <v>42642</v>
      </c>
      <c r="B47" s="60" t="s">
        <v>18</v>
      </c>
      <c r="C47" s="61" t="s">
        <v>162</v>
      </c>
      <c r="D47" s="60" t="s">
        <v>43</v>
      </c>
      <c r="E47" s="31">
        <v>1.5</v>
      </c>
      <c r="F47" s="31" t="s">
        <v>22</v>
      </c>
      <c r="G47" s="32">
        <v>500</v>
      </c>
      <c r="H47" s="33">
        <v>0</v>
      </c>
      <c r="I47" s="34" t="s">
        <v>68</v>
      </c>
      <c r="J47" s="35" t="s">
        <v>78</v>
      </c>
      <c r="K47" s="36"/>
      <c r="L47" s="30">
        <f t="shared" si="0"/>
        <v>250</v>
      </c>
      <c r="M47" s="30">
        <f>IF(ISNUMBER(#REF!),IF(L47&lt;&gt;"",#REF!+L47,""),L47)</f>
        <v>250</v>
      </c>
      <c r="N47" s="30">
        <f t="shared" si="1"/>
        <v>0.5</v>
      </c>
      <c r="O47" s="30">
        <f>IF(ISNUMBER(#REF!),IF(N47&lt;&gt;"",#REF!+N47,""),N47)</f>
        <v>0.5</v>
      </c>
      <c r="P47" s="56"/>
      <c r="Q47" s="57"/>
      <c r="R47" s="57"/>
      <c r="S47" s="57"/>
      <c r="T47" s="57"/>
      <c r="U47" s="57"/>
    </row>
    <row r="48" spans="1:21" s="12" customFormat="1" x14ac:dyDescent="0.25">
      <c r="A48" s="59">
        <v>42642</v>
      </c>
      <c r="B48" s="60" t="s">
        <v>18</v>
      </c>
      <c r="C48" s="61" t="s">
        <v>161</v>
      </c>
      <c r="D48" s="60" t="s">
        <v>36</v>
      </c>
      <c r="E48" s="31">
        <v>2</v>
      </c>
      <c r="F48" s="31" t="s">
        <v>22</v>
      </c>
      <c r="G48" s="32">
        <v>100</v>
      </c>
      <c r="H48" s="33">
        <v>0</v>
      </c>
      <c r="I48" s="34" t="s">
        <v>150</v>
      </c>
      <c r="J48" s="35" t="s">
        <v>106</v>
      </c>
      <c r="K48" s="36"/>
      <c r="L48" s="30">
        <f t="shared" si="0"/>
        <v>0</v>
      </c>
      <c r="M48" s="30">
        <f>IF(ISNUMBER(#REF!),IF(L48&lt;&gt;"",#REF!+L48,""),L48)</f>
        <v>0</v>
      </c>
      <c r="N48" s="30">
        <f t="shared" si="1"/>
        <v>0</v>
      </c>
      <c r="O48" s="30">
        <f>IF(ISNUMBER(#REF!),IF(N48&lt;&gt;"",#REF!+N48,""),N48)</f>
        <v>0</v>
      </c>
      <c r="P48" s="56"/>
      <c r="Q48" s="57"/>
      <c r="R48" s="57"/>
      <c r="S48" s="57"/>
      <c r="T48" s="57"/>
      <c r="U48" s="57"/>
    </row>
    <row r="49" spans="1:21" s="12" customFormat="1" x14ac:dyDescent="0.25">
      <c r="A49" s="59">
        <v>42642</v>
      </c>
      <c r="B49" s="60" t="s">
        <v>18</v>
      </c>
      <c r="C49" s="61" t="s">
        <v>159</v>
      </c>
      <c r="D49" s="60" t="s">
        <v>36</v>
      </c>
      <c r="E49" s="31">
        <v>8.5</v>
      </c>
      <c r="F49" s="31" t="s">
        <v>22</v>
      </c>
      <c r="G49" s="32">
        <v>100</v>
      </c>
      <c r="H49" s="33">
        <v>0</v>
      </c>
      <c r="I49" s="34" t="s">
        <v>150</v>
      </c>
      <c r="J49" s="35" t="s">
        <v>160</v>
      </c>
      <c r="K49" s="36"/>
      <c r="L49" s="30">
        <f t="shared" si="0"/>
        <v>0</v>
      </c>
      <c r="M49" s="30">
        <f>IF(ISNUMBER(#REF!),IF(L49&lt;&gt;"",#REF!+L49,""),L49)</f>
        <v>0</v>
      </c>
      <c r="N49" s="30">
        <f t="shared" si="1"/>
        <v>0</v>
      </c>
      <c r="O49" s="30">
        <f>IF(ISNUMBER(#REF!),IF(N49&lt;&gt;"",#REF!+N49,""),N49)</f>
        <v>0</v>
      </c>
      <c r="P49" s="56"/>
      <c r="Q49" s="57"/>
      <c r="R49" s="57"/>
      <c r="S49" s="57"/>
      <c r="T49" s="57"/>
      <c r="U49" s="57"/>
    </row>
    <row r="50" spans="1:21" s="12" customFormat="1" x14ac:dyDescent="0.25">
      <c r="A50" s="59">
        <v>42642</v>
      </c>
      <c r="B50" s="60" t="s">
        <v>18</v>
      </c>
      <c r="C50" s="61" t="s">
        <v>158</v>
      </c>
      <c r="D50" s="60" t="s">
        <v>36</v>
      </c>
      <c r="E50" s="31">
        <v>3.8</v>
      </c>
      <c r="F50" s="31" t="s">
        <v>22</v>
      </c>
      <c r="G50" s="32">
        <v>500</v>
      </c>
      <c r="H50" s="33">
        <v>0</v>
      </c>
      <c r="I50" s="34" t="s">
        <v>68</v>
      </c>
      <c r="J50" s="35" t="s">
        <v>78</v>
      </c>
      <c r="K50" s="36"/>
      <c r="L50" s="30">
        <f t="shared" si="0"/>
        <v>1400</v>
      </c>
      <c r="M50" s="30">
        <f>IF(ISNUMBER(#REF!),IF(L50&lt;&gt;"",#REF!+L50,""),L50)</f>
        <v>1400</v>
      </c>
      <c r="N50" s="30">
        <f t="shared" si="1"/>
        <v>2.8</v>
      </c>
      <c r="O50" s="30">
        <f>IF(ISNUMBER(#REF!),IF(N50&lt;&gt;"",#REF!+N50,""),N50)</f>
        <v>2.8</v>
      </c>
      <c r="P50" s="56"/>
      <c r="Q50" s="57"/>
      <c r="R50" s="57"/>
      <c r="S50" s="57"/>
      <c r="T50" s="57"/>
      <c r="U50" s="57"/>
    </row>
    <row r="51" spans="1:21" s="12" customFormat="1" x14ac:dyDescent="0.25">
      <c r="A51" s="59">
        <v>42641</v>
      </c>
      <c r="B51" s="60" t="s">
        <v>18</v>
      </c>
      <c r="C51" s="61" t="s">
        <v>98</v>
      </c>
      <c r="D51" s="60" t="s">
        <v>72</v>
      </c>
      <c r="E51" s="31">
        <v>3.4</v>
      </c>
      <c r="F51" s="31" t="s">
        <v>22</v>
      </c>
      <c r="G51" s="32">
        <v>300</v>
      </c>
      <c r="H51" s="33">
        <v>0.02</v>
      </c>
      <c r="I51" s="34" t="s">
        <v>150</v>
      </c>
      <c r="J51" s="35" t="s">
        <v>78</v>
      </c>
      <c r="K51" s="36"/>
      <c r="L51" s="30">
        <f t="shared" si="0"/>
        <v>0</v>
      </c>
      <c r="M51" s="30">
        <f>IF(ISNUMBER(#REF!),IF(L51&lt;&gt;"",#REF!+L51,""),L51)</f>
        <v>0</v>
      </c>
      <c r="N51" s="30">
        <f t="shared" si="1"/>
        <v>0</v>
      </c>
      <c r="O51" s="30">
        <f>IF(ISNUMBER(#REF!),IF(N51&lt;&gt;"",#REF!+N51,""),N51)</f>
        <v>0</v>
      </c>
      <c r="P51" s="56"/>
      <c r="Q51" s="57"/>
      <c r="R51" s="57"/>
      <c r="S51" s="57"/>
      <c r="T51" s="57"/>
      <c r="U51" s="57"/>
    </row>
    <row r="52" spans="1:21" s="12" customFormat="1" x14ac:dyDescent="0.25">
      <c r="A52" s="59">
        <v>42640</v>
      </c>
      <c r="B52" s="60" t="s">
        <v>18</v>
      </c>
      <c r="C52" s="61" t="s">
        <v>157</v>
      </c>
      <c r="D52" s="60" t="s">
        <v>36</v>
      </c>
      <c r="E52" s="31">
        <v>2.2799999999999998</v>
      </c>
      <c r="F52" s="31" t="s">
        <v>22</v>
      </c>
      <c r="G52" s="32">
        <v>100</v>
      </c>
      <c r="H52" s="33">
        <v>0</v>
      </c>
      <c r="I52" s="34" t="s">
        <v>77</v>
      </c>
      <c r="J52" s="35" t="s">
        <v>106</v>
      </c>
      <c r="K52" s="36"/>
      <c r="L52" s="30">
        <f t="shared" si="0"/>
        <v>-100</v>
      </c>
      <c r="M52" s="30">
        <f>IF(ISNUMBER(#REF!),IF(L52&lt;&gt;"",#REF!+L52,""),L52)</f>
        <v>-100</v>
      </c>
      <c r="N52" s="30">
        <f t="shared" si="1"/>
        <v>-1</v>
      </c>
      <c r="O52" s="30">
        <f>IF(ISNUMBER(#REF!),IF(N52&lt;&gt;"",#REF!+N52,""),N52)</f>
        <v>-1</v>
      </c>
      <c r="P52" s="56"/>
      <c r="Q52" s="57"/>
      <c r="R52" s="57"/>
      <c r="S52" s="57"/>
      <c r="T52" s="57"/>
      <c r="U52" s="57"/>
    </row>
    <row r="53" spans="1:21" s="12" customFormat="1" x14ac:dyDescent="0.25">
      <c r="A53" s="59">
        <v>42638</v>
      </c>
      <c r="B53" s="60" t="s">
        <v>18</v>
      </c>
      <c r="C53" s="61" t="s">
        <v>156</v>
      </c>
      <c r="D53" s="60" t="s">
        <v>36</v>
      </c>
      <c r="E53" s="31">
        <v>2.0099999999999998</v>
      </c>
      <c r="F53" s="31" t="s">
        <v>22</v>
      </c>
      <c r="G53" s="32">
        <v>100</v>
      </c>
      <c r="H53" s="33">
        <v>0</v>
      </c>
      <c r="I53" s="34" t="s">
        <v>68</v>
      </c>
      <c r="J53" s="35" t="s">
        <v>78</v>
      </c>
      <c r="K53" s="36"/>
      <c r="L53" s="30">
        <f t="shared" si="0"/>
        <v>101</v>
      </c>
      <c r="M53" s="30">
        <f>IF(ISNUMBER(#REF!),IF(L53&lt;&gt;"",#REF!+L53,""),L53)</f>
        <v>101</v>
      </c>
      <c r="N53" s="30">
        <f t="shared" si="1"/>
        <v>1.01</v>
      </c>
      <c r="O53" s="30">
        <f>IF(ISNUMBER(#REF!),IF(N53&lt;&gt;"",#REF!+N53,""),N53)</f>
        <v>1.01</v>
      </c>
      <c r="P53" s="56"/>
      <c r="Q53" s="57"/>
      <c r="R53" s="57"/>
      <c r="S53" s="57"/>
      <c r="T53" s="57"/>
      <c r="U53" s="57"/>
    </row>
    <row r="54" spans="1:21" s="12" customFormat="1" x14ac:dyDescent="0.25">
      <c r="A54" s="59">
        <v>42638</v>
      </c>
      <c r="B54" s="60" t="s">
        <v>18</v>
      </c>
      <c r="C54" s="61" t="s">
        <v>155</v>
      </c>
      <c r="D54" s="60" t="s">
        <v>79</v>
      </c>
      <c r="E54" s="31">
        <v>2</v>
      </c>
      <c r="F54" s="31" t="s">
        <v>22</v>
      </c>
      <c r="G54" s="32">
        <v>100</v>
      </c>
      <c r="H54" s="33">
        <v>0</v>
      </c>
      <c r="I54" s="34" t="s">
        <v>68</v>
      </c>
      <c r="J54" s="35" t="s">
        <v>78</v>
      </c>
      <c r="K54" s="36"/>
      <c r="L54" s="30">
        <f t="shared" si="0"/>
        <v>100</v>
      </c>
      <c r="M54" s="30">
        <f>IF(ISNUMBER(#REF!),IF(L54&lt;&gt;"",#REF!+L54,""),L54)</f>
        <v>100</v>
      </c>
      <c r="N54" s="30">
        <f t="shared" si="1"/>
        <v>1</v>
      </c>
      <c r="O54" s="30">
        <f>IF(ISNUMBER(#REF!),IF(N54&lt;&gt;"",#REF!+N54,""),N54)</f>
        <v>1</v>
      </c>
      <c r="P54" s="56"/>
      <c r="Q54" s="57"/>
      <c r="R54" s="57"/>
      <c r="S54" s="57"/>
      <c r="T54" s="57"/>
      <c r="U54" s="57"/>
    </row>
    <row r="55" spans="1:21" s="12" customFormat="1" x14ac:dyDescent="0.25">
      <c r="A55" s="59">
        <v>42637</v>
      </c>
      <c r="B55" s="60" t="s">
        <v>18</v>
      </c>
      <c r="C55" s="61" t="s">
        <v>87</v>
      </c>
      <c r="D55" s="60" t="s">
        <v>36</v>
      </c>
      <c r="E55" s="31">
        <v>2.57</v>
      </c>
      <c r="F55" s="31" t="s">
        <v>22</v>
      </c>
      <c r="G55" s="32">
        <v>100</v>
      </c>
      <c r="H55" s="33">
        <v>0</v>
      </c>
      <c r="I55" s="34" t="s">
        <v>68</v>
      </c>
      <c r="J55" s="35" t="s">
        <v>78</v>
      </c>
      <c r="K55" s="36"/>
      <c r="L55" s="30">
        <f t="shared" si="0"/>
        <v>157</v>
      </c>
      <c r="M55" s="30">
        <f>IF(ISNUMBER(#REF!),IF(L55&lt;&gt;"",#REF!+L55,""),L55)</f>
        <v>157</v>
      </c>
      <c r="N55" s="30">
        <f t="shared" si="1"/>
        <v>1.57</v>
      </c>
      <c r="O55" s="30">
        <f>IF(ISNUMBER(#REF!),IF(N55&lt;&gt;"",#REF!+N55,""),N55)</f>
        <v>1.57</v>
      </c>
      <c r="P55" s="56"/>
      <c r="Q55" s="57"/>
      <c r="R55" s="57"/>
      <c r="S55" s="57"/>
      <c r="T55" s="57"/>
      <c r="U55" s="57"/>
    </row>
    <row r="56" spans="1:21" s="12" customFormat="1" x14ac:dyDescent="0.25">
      <c r="A56" s="59">
        <v>42636</v>
      </c>
      <c r="B56" s="60" t="s">
        <v>18</v>
      </c>
      <c r="C56" s="61" t="s">
        <v>154</v>
      </c>
      <c r="D56" s="60" t="s">
        <v>72</v>
      </c>
      <c r="E56" s="31">
        <v>2.96</v>
      </c>
      <c r="F56" s="31" t="s">
        <v>22</v>
      </c>
      <c r="G56" s="32">
        <v>1000</v>
      </c>
      <c r="H56" s="33">
        <v>0.02</v>
      </c>
      <c r="I56" s="34" t="s">
        <v>77</v>
      </c>
      <c r="J56" s="35" t="s">
        <v>106</v>
      </c>
      <c r="K56" s="36"/>
      <c r="L56" s="30">
        <f t="shared" si="0"/>
        <v>-1000</v>
      </c>
      <c r="M56" s="30">
        <f>IF(ISNUMBER(#REF!),IF(L56&lt;&gt;"",#REF!+L56,""),L56)</f>
        <v>-1000</v>
      </c>
      <c r="N56" s="30">
        <f t="shared" si="1"/>
        <v>-1</v>
      </c>
      <c r="O56" s="30">
        <f>IF(ISNUMBER(#REF!),IF(N56&lt;&gt;"",#REF!+N56,""),N56)</f>
        <v>-1</v>
      </c>
      <c r="P56" s="56"/>
      <c r="Q56" s="57"/>
      <c r="R56" s="57"/>
      <c r="S56" s="57"/>
      <c r="T56" s="57"/>
      <c r="U56" s="57"/>
    </row>
    <row r="57" spans="1:21" s="12" customFormat="1" x14ac:dyDescent="0.25">
      <c r="A57" s="59">
        <v>42636</v>
      </c>
      <c r="B57" s="60" t="s">
        <v>18</v>
      </c>
      <c r="C57" s="61" t="s">
        <v>153</v>
      </c>
      <c r="D57" s="60" t="s">
        <v>72</v>
      </c>
      <c r="E57" s="31">
        <v>3.3</v>
      </c>
      <c r="F57" s="31" t="s">
        <v>22</v>
      </c>
      <c r="G57" s="32">
        <v>800</v>
      </c>
      <c r="H57" s="33">
        <v>0.02</v>
      </c>
      <c r="I57" s="34" t="s">
        <v>77</v>
      </c>
      <c r="J57" s="35" t="s">
        <v>78</v>
      </c>
      <c r="K57" s="36"/>
      <c r="L57" s="30">
        <f t="shared" si="0"/>
        <v>-800</v>
      </c>
      <c r="M57" s="30">
        <f>IF(ISNUMBER(#REF!),IF(L57&lt;&gt;"",#REF!+L57,""),L57)</f>
        <v>-800</v>
      </c>
      <c r="N57" s="30">
        <f t="shared" si="1"/>
        <v>-1</v>
      </c>
      <c r="O57" s="30">
        <f>IF(ISNUMBER(#REF!),IF(N57&lt;&gt;"",#REF!+N57,""),N57)</f>
        <v>-1</v>
      </c>
      <c r="P57" s="56"/>
      <c r="Q57" s="57"/>
      <c r="R57" s="57"/>
      <c r="S57" s="57"/>
      <c r="T57" s="57"/>
      <c r="U57" s="57"/>
    </row>
    <row r="58" spans="1:21" s="12" customFormat="1" x14ac:dyDescent="0.25">
      <c r="A58" s="59">
        <v>42635</v>
      </c>
      <c r="B58" s="60" t="s">
        <v>18</v>
      </c>
      <c r="C58" s="61" t="s">
        <v>152</v>
      </c>
      <c r="D58" s="60" t="s">
        <v>36</v>
      </c>
      <c r="E58" s="31">
        <v>4.25</v>
      </c>
      <c r="F58" s="31" t="s">
        <v>22</v>
      </c>
      <c r="G58" s="32">
        <v>500</v>
      </c>
      <c r="H58" s="33">
        <v>0</v>
      </c>
      <c r="I58" s="34" t="s">
        <v>77</v>
      </c>
      <c r="J58" s="35" t="s">
        <v>78</v>
      </c>
      <c r="K58" s="36"/>
      <c r="L58" s="30">
        <f t="shared" si="0"/>
        <v>-500</v>
      </c>
      <c r="M58" s="30">
        <f>IF(ISNUMBER(#REF!),IF(L58&lt;&gt;"",#REF!+L58,""),L58)</f>
        <v>-500</v>
      </c>
      <c r="N58" s="30">
        <f t="shared" si="1"/>
        <v>-1</v>
      </c>
      <c r="O58" s="30">
        <f>IF(ISNUMBER(#REF!),IF(N58&lt;&gt;"",#REF!+N58,""),N58)</f>
        <v>-1</v>
      </c>
      <c r="P58" s="56"/>
      <c r="Q58" s="57"/>
      <c r="R58" s="57"/>
      <c r="S58" s="57"/>
      <c r="T58" s="57"/>
      <c r="U58" s="57"/>
    </row>
    <row r="59" spans="1:21" s="12" customFormat="1" x14ac:dyDescent="0.25">
      <c r="A59" s="59">
        <v>42633</v>
      </c>
      <c r="B59" s="60" t="s">
        <v>18</v>
      </c>
      <c r="C59" s="61" t="s">
        <v>151</v>
      </c>
      <c r="D59" s="60" t="s">
        <v>36</v>
      </c>
      <c r="E59" s="31">
        <v>3</v>
      </c>
      <c r="F59" s="31" t="s">
        <v>22</v>
      </c>
      <c r="G59" s="32">
        <v>200</v>
      </c>
      <c r="H59" s="33">
        <v>0</v>
      </c>
      <c r="I59" s="34" t="s">
        <v>77</v>
      </c>
      <c r="J59" s="35" t="s">
        <v>78</v>
      </c>
      <c r="K59" s="36"/>
      <c r="L59" s="30">
        <f t="shared" si="0"/>
        <v>-200</v>
      </c>
      <c r="M59" s="30">
        <f>IF(ISNUMBER(#REF!),IF(L59&lt;&gt;"",#REF!+L59,""),L59)</f>
        <v>-200</v>
      </c>
      <c r="N59" s="30">
        <f t="shared" si="1"/>
        <v>-1</v>
      </c>
      <c r="O59" s="30">
        <f>IF(ISNUMBER(#REF!),IF(N59&lt;&gt;"",#REF!+N59,""),N59)</f>
        <v>-1</v>
      </c>
      <c r="P59" s="56"/>
      <c r="Q59" s="57"/>
      <c r="R59" s="57"/>
      <c r="S59" s="57"/>
      <c r="T59" s="57"/>
      <c r="U59" s="57"/>
    </row>
    <row r="60" spans="1:21" s="12" customFormat="1" x14ac:dyDescent="0.25">
      <c r="A60" s="59">
        <v>42633</v>
      </c>
      <c r="B60" s="60" t="s">
        <v>18</v>
      </c>
      <c r="C60" s="61" t="s">
        <v>149</v>
      </c>
      <c r="D60" s="60" t="s">
        <v>36</v>
      </c>
      <c r="E60" s="31">
        <v>3.4</v>
      </c>
      <c r="F60" s="31" t="s">
        <v>22</v>
      </c>
      <c r="G60" s="32">
        <v>100</v>
      </c>
      <c r="H60" s="33">
        <v>0</v>
      </c>
      <c r="I60" s="34" t="s">
        <v>77</v>
      </c>
      <c r="J60" s="35" t="s">
        <v>78</v>
      </c>
      <c r="K60" s="36"/>
      <c r="L60" s="30">
        <f t="shared" si="0"/>
        <v>-100</v>
      </c>
      <c r="M60" s="30">
        <f>IF(ISNUMBER(#REF!),IF(L60&lt;&gt;"",#REF!+L60,""),L60)</f>
        <v>-100</v>
      </c>
      <c r="N60" s="30">
        <f t="shared" si="1"/>
        <v>-1</v>
      </c>
      <c r="O60" s="30">
        <f>IF(ISNUMBER(#REF!),IF(N60&lt;&gt;"",#REF!+N60,""),N60)</f>
        <v>-1</v>
      </c>
      <c r="P60" s="56"/>
      <c r="Q60" s="57"/>
      <c r="R60" s="57"/>
      <c r="S60" s="57"/>
      <c r="T60" s="57"/>
      <c r="U60" s="57"/>
    </row>
    <row r="61" spans="1:21" s="12" customFormat="1" x14ac:dyDescent="0.25">
      <c r="A61" s="59">
        <v>42631</v>
      </c>
      <c r="B61" s="60" t="s">
        <v>18</v>
      </c>
      <c r="C61" s="61" t="s">
        <v>131</v>
      </c>
      <c r="D61" s="60" t="s">
        <v>36</v>
      </c>
      <c r="E61" s="31">
        <v>6.2</v>
      </c>
      <c r="F61" s="31" t="s">
        <v>22</v>
      </c>
      <c r="G61" s="32">
        <v>500</v>
      </c>
      <c r="H61" s="33">
        <v>0</v>
      </c>
      <c r="I61" s="34" t="s">
        <v>150</v>
      </c>
      <c r="J61" s="35" t="s">
        <v>106</v>
      </c>
      <c r="K61" s="36"/>
      <c r="L61" s="30">
        <f t="shared" si="0"/>
        <v>0</v>
      </c>
      <c r="M61" s="30">
        <f>IF(ISNUMBER(#REF!),IF(L61&lt;&gt;"",#REF!+L61,""),L61)</f>
        <v>0</v>
      </c>
      <c r="N61" s="30">
        <f t="shared" si="1"/>
        <v>0</v>
      </c>
      <c r="O61" s="30">
        <f>IF(ISNUMBER(#REF!),IF(N61&lt;&gt;"",#REF!+N61,""),N61)</f>
        <v>0</v>
      </c>
      <c r="P61" s="56"/>
      <c r="Q61" s="57"/>
      <c r="R61" s="57"/>
      <c r="S61" s="57"/>
      <c r="T61" s="57"/>
      <c r="U61" s="57"/>
    </row>
    <row r="62" spans="1:21" s="12" customFormat="1" x14ac:dyDescent="0.25">
      <c r="A62" s="59">
        <v>42630</v>
      </c>
      <c r="B62" s="60" t="s">
        <v>18</v>
      </c>
      <c r="C62" s="61" t="s">
        <v>148</v>
      </c>
      <c r="D62" s="60" t="s">
        <v>36</v>
      </c>
      <c r="E62" s="31">
        <v>1.8460000000000001</v>
      </c>
      <c r="F62" s="31" t="s">
        <v>22</v>
      </c>
      <c r="G62" s="32">
        <v>200</v>
      </c>
      <c r="H62" s="33">
        <v>0</v>
      </c>
      <c r="I62" s="34" t="s">
        <v>77</v>
      </c>
      <c r="J62" s="35" t="s">
        <v>78</v>
      </c>
      <c r="K62" s="36"/>
      <c r="L62" s="30">
        <f t="shared" si="0"/>
        <v>-200</v>
      </c>
      <c r="M62" s="30">
        <f>IF(ISNUMBER(#REF!),IF(L62&lt;&gt;"",#REF!+L62,""),L62)</f>
        <v>-200</v>
      </c>
      <c r="N62" s="30">
        <f t="shared" si="1"/>
        <v>-1</v>
      </c>
      <c r="O62" s="30">
        <f>IF(ISNUMBER(#REF!),IF(N62&lt;&gt;"",#REF!+N62,""),N62)</f>
        <v>-1</v>
      </c>
      <c r="P62" s="56"/>
      <c r="Q62" s="57"/>
      <c r="R62" s="57"/>
      <c r="S62" s="57"/>
      <c r="T62" s="57"/>
      <c r="U62" s="57"/>
    </row>
    <row r="63" spans="1:21" s="12" customFormat="1" x14ac:dyDescent="0.25">
      <c r="A63" s="59">
        <v>42630</v>
      </c>
      <c r="B63" s="60" t="s">
        <v>18</v>
      </c>
      <c r="C63" s="61" t="s">
        <v>147</v>
      </c>
      <c r="D63" s="60" t="s">
        <v>36</v>
      </c>
      <c r="E63" s="31">
        <v>4.609</v>
      </c>
      <c r="F63" s="31" t="s">
        <v>22</v>
      </c>
      <c r="G63" s="32">
        <v>100</v>
      </c>
      <c r="H63" s="33">
        <v>0</v>
      </c>
      <c r="I63" s="34" t="s">
        <v>68</v>
      </c>
      <c r="J63" s="35" t="s">
        <v>78</v>
      </c>
      <c r="K63" s="36"/>
      <c r="L63" s="30">
        <f t="shared" si="0"/>
        <v>360.9</v>
      </c>
      <c r="M63" s="30">
        <f>IF(ISNUMBER(#REF!),IF(L63&lt;&gt;"",#REF!+L63,""),L63)</f>
        <v>360.9</v>
      </c>
      <c r="N63" s="30">
        <f t="shared" si="1"/>
        <v>3.61</v>
      </c>
      <c r="O63" s="30">
        <f>IF(ISNUMBER(#REF!),IF(N63&lt;&gt;"",#REF!+N63,""),N63)</f>
        <v>3.61</v>
      </c>
      <c r="P63" s="56"/>
      <c r="Q63" s="57"/>
      <c r="R63" s="57"/>
      <c r="S63" s="57"/>
      <c r="T63" s="57"/>
      <c r="U63" s="57"/>
    </row>
    <row r="64" spans="1:21" s="12" customFormat="1" x14ac:dyDescent="0.25">
      <c r="A64" s="59">
        <v>42629</v>
      </c>
      <c r="B64" s="60" t="s">
        <v>18</v>
      </c>
      <c r="C64" s="61" t="s">
        <v>114</v>
      </c>
      <c r="D64" s="60" t="s">
        <v>58</v>
      </c>
      <c r="E64" s="31">
        <v>3.75</v>
      </c>
      <c r="F64" s="31" t="s">
        <v>22</v>
      </c>
      <c r="G64" s="32">
        <v>1000</v>
      </c>
      <c r="H64" s="33">
        <v>0</v>
      </c>
      <c r="I64" s="34" t="s">
        <v>77</v>
      </c>
      <c r="J64" s="35" t="s">
        <v>78</v>
      </c>
      <c r="K64" s="36"/>
      <c r="L64" s="30">
        <f t="shared" si="0"/>
        <v>-1000</v>
      </c>
      <c r="M64" s="30">
        <f>IF(ISNUMBER(#REF!),IF(L64&lt;&gt;"",#REF!+L64,""),L64)</f>
        <v>-1000</v>
      </c>
      <c r="N64" s="30">
        <f t="shared" si="1"/>
        <v>-1</v>
      </c>
      <c r="O64" s="30">
        <f>IF(ISNUMBER(#REF!),IF(N64&lt;&gt;"",#REF!+N64,""),N64)</f>
        <v>-1</v>
      </c>
      <c r="P64" s="56"/>
      <c r="Q64" s="57"/>
      <c r="R64" s="57"/>
      <c r="S64" s="57"/>
      <c r="T64" s="57"/>
      <c r="U64" s="57"/>
    </row>
    <row r="65" spans="1:21" s="12" customFormat="1" x14ac:dyDescent="0.25">
      <c r="A65" s="59">
        <v>42628</v>
      </c>
      <c r="B65" s="60" t="s">
        <v>18</v>
      </c>
      <c r="C65" s="61" t="s">
        <v>146</v>
      </c>
      <c r="D65" s="60" t="s">
        <v>79</v>
      </c>
      <c r="E65" s="31">
        <v>2.2000000000000002</v>
      </c>
      <c r="F65" s="31" t="s">
        <v>22</v>
      </c>
      <c r="G65" s="32">
        <v>1000</v>
      </c>
      <c r="H65" s="33">
        <v>0</v>
      </c>
      <c r="I65" s="34" t="s">
        <v>77</v>
      </c>
      <c r="J65" s="35" t="s">
        <v>78</v>
      </c>
      <c r="K65" s="36"/>
      <c r="L65" s="30">
        <f t="shared" si="0"/>
        <v>-1000</v>
      </c>
      <c r="M65" s="30">
        <f>IF(ISNUMBER(#REF!),IF(L65&lt;&gt;"",#REF!+L65,""),L65)</f>
        <v>-1000</v>
      </c>
      <c r="N65" s="30">
        <f t="shared" si="1"/>
        <v>-1</v>
      </c>
      <c r="O65" s="30">
        <f>IF(ISNUMBER(#REF!),IF(N65&lt;&gt;"",#REF!+N65,""),N65)</f>
        <v>-1</v>
      </c>
      <c r="P65" s="56"/>
      <c r="Q65" s="57"/>
      <c r="R65" s="57"/>
      <c r="S65" s="57"/>
      <c r="T65" s="57"/>
      <c r="U65" s="57"/>
    </row>
    <row r="66" spans="1:21" s="12" customFormat="1" x14ac:dyDescent="0.25">
      <c r="A66" s="59">
        <v>42628</v>
      </c>
      <c r="B66" s="60" t="s">
        <v>18</v>
      </c>
      <c r="C66" s="61" t="s">
        <v>145</v>
      </c>
      <c r="D66" s="60" t="s">
        <v>72</v>
      </c>
      <c r="E66" s="31">
        <v>3.1</v>
      </c>
      <c r="F66" s="31" t="s">
        <v>22</v>
      </c>
      <c r="G66" s="32">
        <v>500</v>
      </c>
      <c r="H66" s="33">
        <v>0.02</v>
      </c>
      <c r="I66" s="34" t="s">
        <v>77</v>
      </c>
      <c r="J66" s="35" t="s">
        <v>78</v>
      </c>
      <c r="K66" s="36"/>
      <c r="L66" s="30">
        <f t="shared" si="0"/>
        <v>-500</v>
      </c>
      <c r="M66" s="30">
        <f>IF(ISNUMBER(#REF!),IF(L66&lt;&gt;"",#REF!+L66,""),L66)</f>
        <v>-500</v>
      </c>
      <c r="N66" s="30">
        <f t="shared" si="1"/>
        <v>-1</v>
      </c>
      <c r="O66" s="30">
        <f>IF(ISNUMBER(#REF!),IF(N66&lt;&gt;"",#REF!+N66,""),N66)</f>
        <v>-1</v>
      </c>
      <c r="P66" s="56"/>
      <c r="Q66" s="57"/>
      <c r="R66" s="57"/>
      <c r="S66" s="57"/>
      <c r="T66" s="57"/>
      <c r="U66" s="57"/>
    </row>
    <row r="67" spans="1:21" s="12" customFormat="1" x14ac:dyDescent="0.25">
      <c r="A67" s="59">
        <v>42627</v>
      </c>
      <c r="B67" s="60" t="s">
        <v>18</v>
      </c>
      <c r="C67" s="61" t="s">
        <v>144</v>
      </c>
      <c r="D67" s="60" t="s">
        <v>36</v>
      </c>
      <c r="E67" s="31">
        <v>5.32</v>
      </c>
      <c r="F67" s="31" t="s">
        <v>22</v>
      </c>
      <c r="G67" s="32">
        <v>200</v>
      </c>
      <c r="H67" s="33">
        <v>0</v>
      </c>
      <c r="I67" s="34" t="s">
        <v>77</v>
      </c>
      <c r="J67" s="35" t="s">
        <v>78</v>
      </c>
      <c r="K67" s="36"/>
      <c r="L67" s="30">
        <f t="shared" si="0"/>
        <v>-200</v>
      </c>
      <c r="M67" s="30">
        <f>IF(ISNUMBER(#REF!),IF(L67&lt;&gt;"",#REF!+L67,""),L67)</f>
        <v>-200</v>
      </c>
      <c r="N67" s="30">
        <f t="shared" si="1"/>
        <v>-1</v>
      </c>
      <c r="O67" s="30">
        <f>IF(ISNUMBER(#REF!),IF(N67&lt;&gt;"",#REF!+N67,""),N67)</f>
        <v>-1</v>
      </c>
      <c r="P67" s="56"/>
      <c r="Q67" s="57"/>
      <c r="R67" s="57"/>
      <c r="S67" s="57"/>
      <c r="T67" s="57"/>
      <c r="U67" s="57"/>
    </row>
    <row r="68" spans="1:21" s="12" customFormat="1" x14ac:dyDescent="0.25">
      <c r="A68" s="59">
        <v>42627</v>
      </c>
      <c r="B68" s="60" t="s">
        <v>18</v>
      </c>
      <c r="C68" s="61" t="s">
        <v>143</v>
      </c>
      <c r="D68" s="60" t="s">
        <v>45</v>
      </c>
      <c r="E68" s="31">
        <v>6</v>
      </c>
      <c r="F68" s="31" t="s">
        <v>22</v>
      </c>
      <c r="G68" s="32">
        <v>200</v>
      </c>
      <c r="H68" s="33">
        <v>0</v>
      </c>
      <c r="I68" s="34" t="s">
        <v>77</v>
      </c>
      <c r="J68" s="35" t="s">
        <v>106</v>
      </c>
      <c r="K68" s="36"/>
      <c r="L68" s="30">
        <f t="shared" si="0"/>
        <v>-200</v>
      </c>
      <c r="M68" s="30">
        <f>IF(ISNUMBER(#REF!),IF(L68&lt;&gt;"",#REF!+L68,""),L68)</f>
        <v>-200</v>
      </c>
      <c r="N68" s="30">
        <f t="shared" si="1"/>
        <v>-1</v>
      </c>
      <c r="O68" s="30">
        <f>IF(ISNUMBER(#REF!),IF(N68&lt;&gt;"",#REF!+N68,""),N68)</f>
        <v>-1</v>
      </c>
      <c r="P68" s="56"/>
      <c r="Q68" s="57"/>
      <c r="R68" s="57"/>
      <c r="S68" s="57"/>
      <c r="T68" s="57"/>
      <c r="U68" s="57"/>
    </row>
    <row r="69" spans="1:21" s="12" customFormat="1" x14ac:dyDescent="0.25">
      <c r="A69" s="59">
        <v>42625</v>
      </c>
      <c r="B69" s="60" t="s">
        <v>18</v>
      </c>
      <c r="C69" s="61" t="s">
        <v>142</v>
      </c>
      <c r="D69" s="60" t="s">
        <v>36</v>
      </c>
      <c r="E69" s="31">
        <v>2.17</v>
      </c>
      <c r="F69" s="31" t="s">
        <v>22</v>
      </c>
      <c r="G69" s="32">
        <v>100</v>
      </c>
      <c r="H69" s="33">
        <v>0</v>
      </c>
      <c r="I69" s="34" t="s">
        <v>77</v>
      </c>
      <c r="J69" s="35" t="s">
        <v>78</v>
      </c>
      <c r="K69" s="36"/>
      <c r="L69" s="30">
        <f t="shared" si="0"/>
        <v>-100</v>
      </c>
      <c r="M69" s="30">
        <f>IF(ISNUMBER(#REF!),IF(L69&lt;&gt;"",#REF!+L69,""),L69)</f>
        <v>-100</v>
      </c>
      <c r="N69" s="30">
        <f t="shared" si="1"/>
        <v>-1</v>
      </c>
      <c r="O69" s="30">
        <f>IF(ISNUMBER(#REF!),IF(N69&lt;&gt;"",#REF!+N69,""),N69)</f>
        <v>-1</v>
      </c>
      <c r="P69" s="56"/>
      <c r="Q69" s="57"/>
      <c r="R69" s="57"/>
      <c r="S69" s="57"/>
      <c r="T69" s="57"/>
      <c r="U69" s="57"/>
    </row>
    <row r="70" spans="1:21" s="12" customFormat="1" x14ac:dyDescent="0.25">
      <c r="A70" s="59">
        <v>42624</v>
      </c>
      <c r="B70" s="60" t="s">
        <v>18</v>
      </c>
      <c r="C70" s="61" t="s">
        <v>141</v>
      </c>
      <c r="D70" s="60" t="s">
        <v>72</v>
      </c>
      <c r="E70" s="31">
        <v>3.55</v>
      </c>
      <c r="F70" s="31" t="s">
        <v>22</v>
      </c>
      <c r="G70" s="32">
        <v>600</v>
      </c>
      <c r="H70" s="33">
        <v>0.02</v>
      </c>
      <c r="I70" s="34" t="s">
        <v>68</v>
      </c>
      <c r="J70" s="35" t="s">
        <v>78</v>
      </c>
      <c r="K70" s="36"/>
      <c r="L70" s="30">
        <f t="shared" si="0"/>
        <v>1499.4</v>
      </c>
      <c r="M70" s="30">
        <f>IF(ISNUMBER(#REF!),IF(L70&lt;&gt;"",#REF!+L70,""),L70)</f>
        <v>1499.4</v>
      </c>
      <c r="N70" s="30">
        <f t="shared" si="1"/>
        <v>2.5</v>
      </c>
      <c r="O70" s="30">
        <f>IF(ISNUMBER(#REF!),IF(N70&lt;&gt;"",#REF!+N70,""),N70)</f>
        <v>2.5</v>
      </c>
      <c r="P70" s="56"/>
      <c r="Q70" s="57"/>
      <c r="R70" s="57"/>
      <c r="S70" s="57"/>
      <c r="T70" s="57"/>
      <c r="U70" s="57"/>
    </row>
    <row r="71" spans="1:21" s="12" customFormat="1" x14ac:dyDescent="0.25">
      <c r="A71" s="59">
        <v>42624</v>
      </c>
      <c r="B71" s="60" t="s">
        <v>18</v>
      </c>
      <c r="C71" s="61" t="s">
        <v>140</v>
      </c>
      <c r="D71" s="60" t="s">
        <v>72</v>
      </c>
      <c r="E71" s="31">
        <v>2.92</v>
      </c>
      <c r="F71" s="31" t="s">
        <v>22</v>
      </c>
      <c r="G71" s="32">
        <v>500</v>
      </c>
      <c r="H71" s="33">
        <v>0.02</v>
      </c>
      <c r="I71" s="34" t="s">
        <v>77</v>
      </c>
      <c r="J71" s="35" t="s">
        <v>78</v>
      </c>
      <c r="K71" s="36"/>
      <c r="L71" s="30">
        <f t="shared" si="0"/>
        <v>-500</v>
      </c>
      <c r="M71" s="30">
        <f>IF(ISNUMBER(#REF!),IF(L71&lt;&gt;"",#REF!+L71,""),L71)</f>
        <v>-500</v>
      </c>
      <c r="N71" s="30">
        <f t="shared" si="1"/>
        <v>-1</v>
      </c>
      <c r="O71" s="30">
        <f>IF(ISNUMBER(#REF!),IF(N71&lt;&gt;"",#REF!+N71,""),N71)</f>
        <v>-1</v>
      </c>
      <c r="P71" s="56"/>
      <c r="Q71" s="57"/>
      <c r="R71" s="57"/>
      <c r="S71" s="57"/>
      <c r="T71" s="57"/>
      <c r="U71" s="57"/>
    </row>
    <row r="72" spans="1:21" s="12" customFormat="1" x14ac:dyDescent="0.25">
      <c r="A72" s="59">
        <v>42623</v>
      </c>
      <c r="B72" s="60" t="s">
        <v>18</v>
      </c>
      <c r="C72" s="61" t="s">
        <v>139</v>
      </c>
      <c r="D72" s="60" t="s">
        <v>36</v>
      </c>
      <c r="E72" s="31">
        <v>2.56</v>
      </c>
      <c r="F72" s="31" t="s">
        <v>22</v>
      </c>
      <c r="G72" s="32">
        <v>300</v>
      </c>
      <c r="H72" s="33">
        <v>0</v>
      </c>
      <c r="I72" s="34" t="s">
        <v>77</v>
      </c>
      <c r="J72" s="35" t="s">
        <v>78</v>
      </c>
      <c r="K72" s="36"/>
      <c r="L72" s="30">
        <f t="shared" si="0"/>
        <v>-300</v>
      </c>
      <c r="M72" s="30">
        <f>IF(ISNUMBER(#REF!),IF(L72&lt;&gt;"",#REF!+L72,""),L72)</f>
        <v>-300</v>
      </c>
      <c r="N72" s="30">
        <f t="shared" si="1"/>
        <v>-1</v>
      </c>
      <c r="O72" s="30">
        <f>IF(ISNUMBER(#REF!),IF(N72&lt;&gt;"",#REF!+N72,""),N72)</f>
        <v>-1</v>
      </c>
      <c r="P72" s="56"/>
      <c r="Q72" s="57"/>
      <c r="R72" s="57"/>
      <c r="S72" s="57"/>
      <c r="T72" s="57"/>
      <c r="U72" s="57"/>
    </row>
    <row r="73" spans="1:21" s="12" customFormat="1" x14ac:dyDescent="0.25">
      <c r="A73" s="59">
        <v>42623</v>
      </c>
      <c r="B73" s="60" t="s">
        <v>18</v>
      </c>
      <c r="C73" s="61" t="s">
        <v>138</v>
      </c>
      <c r="D73" s="60" t="s">
        <v>72</v>
      </c>
      <c r="E73" s="31">
        <v>3.3</v>
      </c>
      <c r="F73" s="31" t="s">
        <v>22</v>
      </c>
      <c r="G73" s="32">
        <v>200</v>
      </c>
      <c r="H73" s="33">
        <v>0.02</v>
      </c>
      <c r="I73" s="34" t="s">
        <v>77</v>
      </c>
      <c r="J73" s="35" t="s">
        <v>78</v>
      </c>
      <c r="K73" s="36"/>
      <c r="L73" s="30">
        <f t="shared" si="0"/>
        <v>-200</v>
      </c>
      <c r="M73" s="30">
        <f>IF(ISNUMBER(#REF!),IF(L73&lt;&gt;"",#REF!+L73,""),L73)</f>
        <v>-200</v>
      </c>
      <c r="N73" s="30">
        <f t="shared" si="1"/>
        <v>-1</v>
      </c>
      <c r="O73" s="30">
        <f>IF(ISNUMBER(#REF!),IF(N73&lt;&gt;"",#REF!+N73,""),N73)</f>
        <v>-1</v>
      </c>
      <c r="P73" s="56"/>
      <c r="Q73" s="57"/>
      <c r="R73" s="57"/>
      <c r="S73" s="57"/>
      <c r="T73" s="57"/>
      <c r="U73" s="57"/>
    </row>
    <row r="74" spans="1:21" s="12" customFormat="1" x14ac:dyDescent="0.25">
      <c r="A74" s="59">
        <v>42621</v>
      </c>
      <c r="B74" s="60" t="s">
        <v>18</v>
      </c>
      <c r="C74" s="61" t="s">
        <v>137</v>
      </c>
      <c r="D74" s="60" t="s">
        <v>115</v>
      </c>
      <c r="E74" s="31">
        <v>2.0299999999999998</v>
      </c>
      <c r="F74" s="31" t="s">
        <v>22</v>
      </c>
      <c r="G74" s="32">
        <v>100</v>
      </c>
      <c r="H74" s="33">
        <v>0.01</v>
      </c>
      <c r="I74" s="34" t="s">
        <v>77</v>
      </c>
      <c r="J74" s="35" t="s">
        <v>78</v>
      </c>
      <c r="K74" s="36"/>
      <c r="L74" s="30">
        <f t="shared" si="0"/>
        <v>-100</v>
      </c>
      <c r="M74" s="30">
        <f>IF(ISNUMBER(#REF!),IF(L74&lt;&gt;"",#REF!+L74,""),L74)</f>
        <v>-100</v>
      </c>
      <c r="N74" s="30">
        <f t="shared" si="1"/>
        <v>-1</v>
      </c>
      <c r="O74" s="30">
        <f>IF(ISNUMBER(#REF!),IF(N74&lt;&gt;"",#REF!+N74,""),N74)</f>
        <v>-1</v>
      </c>
      <c r="P74" s="56"/>
      <c r="Q74" s="57"/>
      <c r="R74" s="57"/>
      <c r="S74" s="57"/>
      <c r="T74" s="57"/>
      <c r="U74" s="57"/>
    </row>
    <row r="75" spans="1:21" s="12" customFormat="1" x14ac:dyDescent="0.25">
      <c r="A75" s="59">
        <v>42620</v>
      </c>
      <c r="B75" s="60" t="s">
        <v>18</v>
      </c>
      <c r="C75" s="61" t="s">
        <v>110</v>
      </c>
      <c r="D75" s="60" t="s">
        <v>72</v>
      </c>
      <c r="E75" s="31">
        <v>6.3979999999999997</v>
      </c>
      <c r="F75" s="31" t="s">
        <v>22</v>
      </c>
      <c r="G75" s="32">
        <v>1000</v>
      </c>
      <c r="H75" s="33">
        <v>0.02</v>
      </c>
      <c r="I75" s="34" t="s">
        <v>68</v>
      </c>
      <c r="J75" s="35" t="s">
        <v>78</v>
      </c>
      <c r="K75" s="36"/>
      <c r="L75" s="30">
        <f t="shared" si="0"/>
        <v>5290.04</v>
      </c>
      <c r="M75" s="30">
        <f>IF(ISNUMBER(#REF!),IF(L75&lt;&gt;"",#REF!+L75,""),L75)</f>
        <v>5290.04</v>
      </c>
      <c r="N75" s="30">
        <f t="shared" si="1"/>
        <v>5.29</v>
      </c>
      <c r="O75" s="30">
        <f>IF(ISNUMBER(#REF!),IF(N75&lt;&gt;"",#REF!+N75,""),N75)</f>
        <v>5.29</v>
      </c>
      <c r="P75" s="56"/>
      <c r="Q75" s="57"/>
      <c r="R75" s="57"/>
      <c r="S75" s="57"/>
      <c r="T75" s="57"/>
      <c r="U75" s="57"/>
    </row>
    <row r="76" spans="1:21" s="12" customFormat="1" x14ac:dyDescent="0.25">
      <c r="A76" s="59">
        <v>42619</v>
      </c>
      <c r="B76" s="60" t="s">
        <v>18</v>
      </c>
      <c r="C76" s="61" t="s">
        <v>136</v>
      </c>
      <c r="D76" s="60" t="s">
        <v>49</v>
      </c>
      <c r="E76" s="31">
        <v>6.7</v>
      </c>
      <c r="F76" s="31" t="s">
        <v>22</v>
      </c>
      <c r="G76" s="32">
        <v>1000</v>
      </c>
      <c r="H76" s="33">
        <v>0</v>
      </c>
      <c r="I76" s="34" t="s">
        <v>77</v>
      </c>
      <c r="J76" s="35" t="s">
        <v>78</v>
      </c>
      <c r="K76" s="36"/>
      <c r="L76" s="30">
        <f t="shared" si="0"/>
        <v>-1000</v>
      </c>
      <c r="M76" s="30">
        <f>IF(ISNUMBER(#REF!),IF(L76&lt;&gt;"",#REF!+L76,""),L76)</f>
        <v>-1000</v>
      </c>
      <c r="N76" s="30">
        <f t="shared" si="1"/>
        <v>-1</v>
      </c>
      <c r="O76" s="30">
        <f>IF(ISNUMBER(#REF!),IF(N76&lt;&gt;"",#REF!+N76,""),N76)</f>
        <v>-1</v>
      </c>
      <c r="P76" s="56"/>
      <c r="Q76" s="57"/>
      <c r="R76" s="57"/>
      <c r="S76" s="57"/>
      <c r="T76" s="57"/>
      <c r="U76" s="57"/>
    </row>
    <row r="77" spans="1:21" s="12" customFormat="1" x14ac:dyDescent="0.25">
      <c r="A77" s="59">
        <v>42618</v>
      </c>
      <c r="B77" s="60" t="s">
        <v>18</v>
      </c>
      <c r="C77" s="61" t="s">
        <v>135</v>
      </c>
      <c r="D77" s="60" t="s">
        <v>58</v>
      </c>
      <c r="E77" s="31">
        <v>1.93</v>
      </c>
      <c r="F77" s="31" t="s">
        <v>22</v>
      </c>
      <c r="G77" s="32">
        <v>1000</v>
      </c>
      <c r="H77" s="33">
        <v>0</v>
      </c>
      <c r="I77" s="34" t="s">
        <v>77</v>
      </c>
      <c r="J77" s="35" t="s">
        <v>78</v>
      </c>
      <c r="K77" s="36"/>
      <c r="L77" s="30">
        <f t="shared" si="0"/>
        <v>-1000</v>
      </c>
      <c r="M77" s="30">
        <f>IF(ISNUMBER(#REF!),IF(L77&lt;&gt;"",#REF!+L77,""),L77)</f>
        <v>-1000</v>
      </c>
      <c r="N77" s="30">
        <f t="shared" si="1"/>
        <v>-1</v>
      </c>
      <c r="O77" s="30">
        <f>IF(ISNUMBER(#REF!),IF(N77&lt;&gt;"",#REF!+N77,""),N77)</f>
        <v>-1</v>
      </c>
      <c r="P77" s="56"/>
      <c r="Q77" s="57"/>
      <c r="R77" s="57"/>
      <c r="S77" s="57"/>
      <c r="T77" s="57"/>
      <c r="U77" s="57"/>
    </row>
    <row r="78" spans="1:21" s="12" customFormat="1" x14ac:dyDescent="0.25">
      <c r="A78" s="59">
        <v>42618</v>
      </c>
      <c r="B78" s="60" t="s">
        <v>18</v>
      </c>
      <c r="C78" s="61" t="s">
        <v>134</v>
      </c>
      <c r="D78" s="60" t="s">
        <v>58</v>
      </c>
      <c r="E78" s="31">
        <v>2.5</v>
      </c>
      <c r="F78" s="31" t="s">
        <v>22</v>
      </c>
      <c r="G78" s="32">
        <v>300</v>
      </c>
      <c r="H78" s="33">
        <v>0</v>
      </c>
      <c r="I78" s="34" t="s">
        <v>77</v>
      </c>
      <c r="J78" s="35" t="s">
        <v>78</v>
      </c>
      <c r="K78" s="36"/>
      <c r="L78" s="30">
        <f t="shared" si="0"/>
        <v>-300</v>
      </c>
      <c r="M78" s="30">
        <f>IF(ISNUMBER(#REF!),IF(L78&lt;&gt;"",#REF!+L78,""),L78)</f>
        <v>-300</v>
      </c>
      <c r="N78" s="30">
        <f t="shared" si="1"/>
        <v>-1</v>
      </c>
      <c r="O78" s="30">
        <f>IF(ISNUMBER(#REF!),IF(N78&lt;&gt;"",#REF!+N78,""),N78)</f>
        <v>-1</v>
      </c>
      <c r="P78" s="56"/>
      <c r="Q78" s="57"/>
      <c r="R78" s="57"/>
      <c r="S78" s="57"/>
      <c r="T78" s="57"/>
      <c r="U78" s="57"/>
    </row>
    <row r="79" spans="1:21" s="12" customFormat="1" x14ac:dyDescent="0.25">
      <c r="A79" s="59">
        <v>42617</v>
      </c>
      <c r="B79" s="60" t="s">
        <v>18</v>
      </c>
      <c r="C79" s="61" t="s">
        <v>133</v>
      </c>
      <c r="D79" s="60" t="s">
        <v>38</v>
      </c>
      <c r="E79" s="31">
        <v>1.85</v>
      </c>
      <c r="F79" s="31" t="s">
        <v>22</v>
      </c>
      <c r="G79" s="32">
        <v>200</v>
      </c>
      <c r="H79" s="33">
        <v>0</v>
      </c>
      <c r="I79" s="34" t="s">
        <v>77</v>
      </c>
      <c r="J79" s="35" t="s">
        <v>78</v>
      </c>
      <c r="K79" s="36"/>
      <c r="L79" s="30">
        <f t="shared" si="0"/>
        <v>-200</v>
      </c>
      <c r="M79" s="30">
        <f>IF(ISNUMBER(#REF!),IF(L79&lt;&gt;"",#REF!+L79,""),L79)</f>
        <v>-200</v>
      </c>
      <c r="N79" s="30">
        <f t="shared" si="1"/>
        <v>-1</v>
      </c>
      <c r="O79" s="30">
        <f>IF(ISNUMBER(#REF!),IF(N79&lt;&gt;"",#REF!+N79,""),N79)</f>
        <v>-1</v>
      </c>
      <c r="P79" s="56"/>
      <c r="Q79" s="57"/>
      <c r="R79" s="57"/>
      <c r="S79" s="57"/>
      <c r="T79" s="57"/>
      <c r="U79" s="57"/>
    </row>
    <row r="80" spans="1:21" s="12" customFormat="1" x14ac:dyDescent="0.25">
      <c r="A80" s="59">
        <v>42616</v>
      </c>
      <c r="B80" s="60" t="s">
        <v>18</v>
      </c>
      <c r="C80" s="61" t="s">
        <v>132</v>
      </c>
      <c r="D80" s="60" t="s">
        <v>72</v>
      </c>
      <c r="E80" s="31">
        <v>8</v>
      </c>
      <c r="F80" s="31" t="s">
        <v>22</v>
      </c>
      <c r="G80" s="32">
        <v>100</v>
      </c>
      <c r="H80" s="33">
        <v>0.01</v>
      </c>
      <c r="I80" s="34" t="s">
        <v>77</v>
      </c>
      <c r="J80" s="35" t="s">
        <v>78</v>
      </c>
      <c r="K80" s="36"/>
      <c r="L80" s="30">
        <f t="shared" si="0"/>
        <v>-100</v>
      </c>
      <c r="M80" s="30">
        <f>IF(ISNUMBER(#REF!),IF(L80&lt;&gt;"",#REF!+L80,""),L80)</f>
        <v>-100</v>
      </c>
      <c r="N80" s="30">
        <f t="shared" si="1"/>
        <v>-1</v>
      </c>
      <c r="O80" s="30">
        <f>IF(ISNUMBER(#REF!),IF(N80&lt;&gt;"",#REF!+N80,""),N80)</f>
        <v>-1</v>
      </c>
      <c r="P80" s="56"/>
      <c r="Q80" s="57"/>
      <c r="R80" s="57"/>
      <c r="S80" s="57"/>
      <c r="T80" s="57"/>
      <c r="U80" s="57"/>
    </row>
    <row r="81" spans="1:21" s="12" customFormat="1" x14ac:dyDescent="0.25">
      <c r="A81" s="59">
        <v>42616</v>
      </c>
      <c r="B81" s="60" t="s">
        <v>18</v>
      </c>
      <c r="C81" s="61" t="s">
        <v>131</v>
      </c>
      <c r="D81" s="60" t="s">
        <v>115</v>
      </c>
      <c r="E81" s="31">
        <v>3.4</v>
      </c>
      <c r="F81" s="31" t="s">
        <v>22</v>
      </c>
      <c r="G81" s="32">
        <v>1000</v>
      </c>
      <c r="H81" s="33">
        <v>0.01</v>
      </c>
      <c r="I81" s="34" t="s">
        <v>68</v>
      </c>
      <c r="J81" s="35" t="s">
        <v>78</v>
      </c>
      <c r="K81" s="36"/>
      <c r="L81" s="30">
        <f t="shared" si="0"/>
        <v>2376</v>
      </c>
      <c r="M81" s="30">
        <f>IF(ISNUMBER(#REF!),IF(L81&lt;&gt;"",#REF!+L81,""),L81)</f>
        <v>2376</v>
      </c>
      <c r="N81" s="30">
        <f t="shared" si="1"/>
        <v>2.38</v>
      </c>
      <c r="O81" s="30">
        <f>IF(ISNUMBER(#REF!),IF(N81&lt;&gt;"",#REF!+N81,""),N81)</f>
        <v>2.38</v>
      </c>
      <c r="P81" s="56"/>
      <c r="Q81" s="57"/>
      <c r="R81" s="57"/>
      <c r="S81" s="57"/>
      <c r="T81" s="57"/>
      <c r="U81" s="57"/>
    </row>
    <row r="82" spans="1:21" s="12" customFormat="1" x14ac:dyDescent="0.25">
      <c r="A82" s="59">
        <v>42615</v>
      </c>
      <c r="B82" s="60" t="s">
        <v>18</v>
      </c>
      <c r="C82" s="61" t="s">
        <v>130</v>
      </c>
      <c r="D82" s="60" t="s">
        <v>36</v>
      </c>
      <c r="E82" s="31">
        <v>1.53</v>
      </c>
      <c r="F82" s="31" t="s">
        <v>22</v>
      </c>
      <c r="G82" s="32">
        <v>1000</v>
      </c>
      <c r="H82" s="33">
        <v>0</v>
      </c>
      <c r="I82" s="34" t="s">
        <v>77</v>
      </c>
      <c r="J82" s="35" t="s">
        <v>78</v>
      </c>
      <c r="K82" s="36"/>
      <c r="L82" s="30">
        <f t="shared" si="0"/>
        <v>-1000</v>
      </c>
      <c r="M82" s="30">
        <f>IF(ISNUMBER(#REF!),IF(L82&lt;&gt;"",#REF!+L82,""),L82)</f>
        <v>-1000</v>
      </c>
      <c r="N82" s="30">
        <f t="shared" si="1"/>
        <v>-1</v>
      </c>
      <c r="O82" s="30">
        <f>IF(ISNUMBER(#REF!),IF(N82&lt;&gt;"",#REF!+N82,""),N82)</f>
        <v>-1</v>
      </c>
      <c r="P82" s="56"/>
      <c r="Q82" s="57"/>
      <c r="R82" s="57"/>
      <c r="S82" s="57"/>
      <c r="T82" s="57"/>
      <c r="U82" s="57"/>
    </row>
    <row r="83" spans="1:21" s="12" customFormat="1" x14ac:dyDescent="0.25">
      <c r="A83" s="59">
        <v>42615</v>
      </c>
      <c r="B83" s="60" t="s">
        <v>18</v>
      </c>
      <c r="C83" s="61" t="s">
        <v>129</v>
      </c>
      <c r="D83" s="60" t="s">
        <v>79</v>
      </c>
      <c r="E83" s="31">
        <v>3.722</v>
      </c>
      <c r="F83" s="31" t="s">
        <v>22</v>
      </c>
      <c r="G83" s="32">
        <v>300</v>
      </c>
      <c r="H83" s="33">
        <v>0</v>
      </c>
      <c r="I83" s="34" t="s">
        <v>77</v>
      </c>
      <c r="J83" s="35" t="s">
        <v>78</v>
      </c>
      <c r="K83" s="36"/>
      <c r="L83" s="30">
        <f t="shared" si="0"/>
        <v>-300</v>
      </c>
      <c r="M83" s="30">
        <f>IF(ISNUMBER(#REF!),IF(L83&lt;&gt;"",#REF!+L83,""),L83)</f>
        <v>-300</v>
      </c>
      <c r="N83" s="30">
        <f t="shared" si="1"/>
        <v>-1</v>
      </c>
      <c r="O83" s="30">
        <f>IF(ISNUMBER(#REF!),IF(N83&lt;&gt;"",#REF!+N83,""),N83)</f>
        <v>-1</v>
      </c>
      <c r="P83" s="56"/>
      <c r="Q83" s="57"/>
      <c r="R83" s="57"/>
      <c r="S83" s="57"/>
      <c r="T83" s="57"/>
      <c r="U83" s="57"/>
    </row>
    <row r="84" spans="1:21" s="12" customFormat="1" x14ac:dyDescent="0.25">
      <c r="A84" s="59">
        <v>42614</v>
      </c>
      <c r="B84" s="60" t="s">
        <v>18</v>
      </c>
      <c r="C84" s="61" t="s">
        <v>128</v>
      </c>
      <c r="D84" s="60" t="s">
        <v>125</v>
      </c>
      <c r="E84" s="31">
        <v>3</v>
      </c>
      <c r="F84" s="31" t="s">
        <v>22</v>
      </c>
      <c r="G84" s="32">
        <v>200</v>
      </c>
      <c r="H84" s="33">
        <v>0</v>
      </c>
      <c r="I84" s="34" t="s">
        <v>77</v>
      </c>
      <c r="J84" s="35" t="s">
        <v>78</v>
      </c>
      <c r="K84" s="36"/>
      <c r="L84" s="30">
        <f t="shared" si="0"/>
        <v>-200</v>
      </c>
      <c r="M84" s="30">
        <f>IF(ISNUMBER(#REF!),IF(L84&lt;&gt;"",#REF!+L84,""),L84)</f>
        <v>-200</v>
      </c>
      <c r="N84" s="30">
        <f t="shared" si="1"/>
        <v>-1</v>
      </c>
      <c r="O84" s="30">
        <f>IF(ISNUMBER(#REF!),IF(N84&lt;&gt;"",#REF!+N84,""),N84)</f>
        <v>-1</v>
      </c>
      <c r="P84" s="56"/>
      <c r="Q84" s="57"/>
      <c r="R84" s="57"/>
      <c r="S84" s="57"/>
      <c r="T84" s="57"/>
      <c r="U84" s="57"/>
    </row>
    <row r="85" spans="1:21" s="12" customFormat="1" x14ac:dyDescent="0.25">
      <c r="A85" s="59">
        <v>42613</v>
      </c>
      <c r="B85" s="60" t="s">
        <v>18</v>
      </c>
      <c r="C85" s="61" t="s">
        <v>127</v>
      </c>
      <c r="D85" s="60" t="s">
        <v>79</v>
      </c>
      <c r="E85" s="31">
        <v>3.0630000000000002</v>
      </c>
      <c r="F85" s="31" t="s">
        <v>22</v>
      </c>
      <c r="G85" s="32">
        <v>100</v>
      </c>
      <c r="H85" s="33">
        <v>0</v>
      </c>
      <c r="I85" s="34" t="s">
        <v>68</v>
      </c>
      <c r="J85" s="35" t="s">
        <v>78</v>
      </c>
      <c r="K85" s="36"/>
      <c r="L85" s="30">
        <f t="shared" si="0"/>
        <v>206.3</v>
      </c>
      <c r="M85" s="30">
        <f>IF(ISNUMBER(#REF!),IF(L85&lt;&gt;"",#REF!+L85,""),L85)</f>
        <v>206.3</v>
      </c>
      <c r="N85" s="30">
        <f t="shared" si="1"/>
        <v>2.06</v>
      </c>
      <c r="O85" s="30">
        <f>IF(ISNUMBER(#REF!),IF(N85&lt;&gt;"",#REF!+N85,""),N85)</f>
        <v>2.06</v>
      </c>
      <c r="P85" s="56"/>
      <c r="Q85" s="57"/>
      <c r="R85" s="57"/>
      <c r="S85" s="57"/>
      <c r="T85" s="57"/>
      <c r="U85" s="57"/>
    </row>
    <row r="86" spans="1:21" s="12" customFormat="1" x14ac:dyDescent="0.25">
      <c r="A86" s="59">
        <v>42611</v>
      </c>
      <c r="B86" s="60" t="s">
        <v>18</v>
      </c>
      <c r="C86" s="61" t="s">
        <v>126</v>
      </c>
      <c r="D86" s="60" t="s">
        <v>115</v>
      </c>
      <c r="E86" s="31">
        <v>4.3499999999999996</v>
      </c>
      <c r="F86" s="31" t="s">
        <v>22</v>
      </c>
      <c r="G86" s="32">
        <v>200</v>
      </c>
      <c r="H86" s="33">
        <v>0.01</v>
      </c>
      <c r="I86" s="34" t="s">
        <v>77</v>
      </c>
      <c r="J86" s="35" t="s">
        <v>106</v>
      </c>
      <c r="K86" s="36"/>
      <c r="L86" s="30">
        <f t="shared" si="0"/>
        <v>-200</v>
      </c>
      <c r="M86" s="30">
        <f>IF(ISNUMBER(#REF!),IF(L86&lt;&gt;"",#REF!+L86,""),L86)</f>
        <v>-200</v>
      </c>
      <c r="N86" s="30">
        <f t="shared" si="1"/>
        <v>-1</v>
      </c>
      <c r="O86" s="30">
        <f>IF(ISNUMBER(#REF!),IF(N86&lt;&gt;"",#REF!+N86,""),N86)</f>
        <v>-1</v>
      </c>
      <c r="P86" s="56"/>
      <c r="Q86" s="57"/>
      <c r="R86" s="57"/>
      <c r="S86" s="57"/>
      <c r="T86" s="57"/>
      <c r="U86" s="57"/>
    </row>
    <row r="87" spans="1:21" s="12" customFormat="1" x14ac:dyDescent="0.25">
      <c r="A87" s="59">
        <v>42611</v>
      </c>
      <c r="B87" s="60" t="s">
        <v>18</v>
      </c>
      <c r="C87" s="61" t="s">
        <v>84</v>
      </c>
      <c r="D87" s="60" t="s">
        <v>125</v>
      </c>
      <c r="E87" s="31">
        <v>6.5</v>
      </c>
      <c r="F87" s="31" t="s">
        <v>22</v>
      </c>
      <c r="G87" s="32">
        <v>200</v>
      </c>
      <c r="H87" s="33">
        <v>0</v>
      </c>
      <c r="I87" s="34" t="s">
        <v>68</v>
      </c>
      <c r="J87" s="35" t="s">
        <v>78</v>
      </c>
      <c r="K87" s="36"/>
      <c r="L87" s="30">
        <f t="shared" si="0"/>
        <v>1100</v>
      </c>
      <c r="M87" s="30">
        <f>IF(ISNUMBER(#REF!),IF(L87&lt;&gt;"",#REF!+L87,""),L87)</f>
        <v>1100</v>
      </c>
      <c r="N87" s="30">
        <f t="shared" si="1"/>
        <v>5.5</v>
      </c>
      <c r="O87" s="30">
        <f>IF(ISNUMBER(#REF!),IF(N87&lt;&gt;"",#REF!+N87,""),N87)</f>
        <v>5.5</v>
      </c>
      <c r="P87" s="56"/>
      <c r="Q87" s="57"/>
      <c r="R87" s="57"/>
      <c r="S87" s="57"/>
      <c r="T87" s="57"/>
      <c r="U87" s="57"/>
    </row>
    <row r="88" spans="1:21" s="12" customFormat="1" x14ac:dyDescent="0.25">
      <c r="A88" s="59">
        <v>42609</v>
      </c>
      <c r="B88" s="60" t="s">
        <v>18</v>
      </c>
      <c r="C88" s="61" t="s">
        <v>124</v>
      </c>
      <c r="D88" s="60" t="s">
        <v>79</v>
      </c>
      <c r="E88" s="31">
        <v>1.9375</v>
      </c>
      <c r="F88" s="31" t="s">
        <v>22</v>
      </c>
      <c r="G88" s="32">
        <v>200</v>
      </c>
      <c r="H88" s="33">
        <v>0</v>
      </c>
      <c r="I88" s="34" t="s">
        <v>77</v>
      </c>
      <c r="J88" s="35" t="s">
        <v>78</v>
      </c>
      <c r="K88" s="36"/>
      <c r="L88" s="30">
        <f t="shared" si="0"/>
        <v>-200</v>
      </c>
      <c r="M88" s="30">
        <f>IF(ISNUMBER(#REF!),IF(L88&lt;&gt;"",#REF!+L88,""),L88)</f>
        <v>-200</v>
      </c>
      <c r="N88" s="30">
        <f t="shared" si="1"/>
        <v>-1</v>
      </c>
      <c r="O88" s="30">
        <f>IF(ISNUMBER(#REF!),IF(N88&lt;&gt;"",#REF!+N88,""),N88)</f>
        <v>-1</v>
      </c>
      <c r="P88" s="56"/>
      <c r="Q88" s="57"/>
      <c r="R88" s="57"/>
      <c r="S88" s="57"/>
      <c r="T88" s="57"/>
      <c r="U88" s="57"/>
    </row>
    <row r="89" spans="1:21" s="12" customFormat="1" x14ac:dyDescent="0.25">
      <c r="A89" s="59">
        <v>42609</v>
      </c>
      <c r="B89" s="60" t="s">
        <v>18</v>
      </c>
      <c r="C89" s="61" t="s">
        <v>122</v>
      </c>
      <c r="D89" s="60" t="s">
        <v>79</v>
      </c>
      <c r="E89" s="31">
        <v>2.024</v>
      </c>
      <c r="F89" s="31" t="s">
        <v>22</v>
      </c>
      <c r="G89" s="32">
        <v>100</v>
      </c>
      <c r="H89" s="33">
        <v>0</v>
      </c>
      <c r="I89" s="34" t="s">
        <v>77</v>
      </c>
      <c r="J89" s="35" t="s">
        <v>78</v>
      </c>
      <c r="K89" s="36"/>
      <c r="L89" s="30">
        <f t="shared" si="0"/>
        <v>-100</v>
      </c>
      <c r="M89" s="30">
        <f>IF(ISNUMBER(#REF!),IF(L89&lt;&gt;"",#REF!+L89,""),L89)</f>
        <v>-100</v>
      </c>
      <c r="N89" s="30">
        <f t="shared" si="1"/>
        <v>-1</v>
      </c>
      <c r="O89" s="30">
        <f>IF(ISNUMBER(#REF!),IF(N89&lt;&gt;"",#REF!+N89,""),N89)</f>
        <v>-1</v>
      </c>
      <c r="P89" s="56"/>
      <c r="Q89" s="57"/>
      <c r="R89" s="57"/>
      <c r="S89" s="57"/>
      <c r="T89" s="57"/>
      <c r="U89" s="57"/>
    </row>
    <row r="90" spans="1:21" s="12" customFormat="1" x14ac:dyDescent="0.25">
      <c r="A90" s="59">
        <v>42608</v>
      </c>
      <c r="B90" s="60" t="s">
        <v>18</v>
      </c>
      <c r="C90" s="61" t="s">
        <v>123</v>
      </c>
      <c r="D90" s="60" t="s">
        <v>79</v>
      </c>
      <c r="E90" s="31">
        <v>2.66</v>
      </c>
      <c r="F90" s="31" t="s">
        <v>22</v>
      </c>
      <c r="G90" s="32">
        <v>100</v>
      </c>
      <c r="H90" s="33">
        <v>0</v>
      </c>
      <c r="I90" s="34" t="s">
        <v>68</v>
      </c>
      <c r="J90" s="35" t="s">
        <v>78</v>
      </c>
      <c r="K90" s="36"/>
      <c r="L90" s="30">
        <f t="shared" si="0"/>
        <v>166</v>
      </c>
      <c r="M90" s="30">
        <f>IF(ISNUMBER(#REF!),IF(L90&lt;&gt;"",#REF!+L90,""),L90)</f>
        <v>166</v>
      </c>
      <c r="N90" s="30">
        <f t="shared" si="1"/>
        <v>1.66</v>
      </c>
      <c r="O90" s="30">
        <f>IF(ISNUMBER(#REF!),IF(N90&lt;&gt;"",#REF!+N90,""),N90)</f>
        <v>1.66</v>
      </c>
      <c r="P90" s="56"/>
      <c r="Q90" s="57"/>
      <c r="R90" s="57"/>
      <c r="S90" s="57"/>
      <c r="T90" s="57"/>
      <c r="U90" s="57"/>
    </row>
    <row r="91" spans="1:21" s="12" customFormat="1" x14ac:dyDescent="0.25">
      <c r="A91" s="59">
        <v>42607</v>
      </c>
      <c r="B91" s="60" t="s">
        <v>18</v>
      </c>
      <c r="C91" s="61" t="s">
        <v>122</v>
      </c>
      <c r="D91" s="60" t="s">
        <v>72</v>
      </c>
      <c r="E91" s="31">
        <v>4.2</v>
      </c>
      <c r="F91" s="31" t="s">
        <v>22</v>
      </c>
      <c r="G91" s="32">
        <v>500</v>
      </c>
      <c r="H91" s="33">
        <v>0.02</v>
      </c>
      <c r="I91" s="34" t="s">
        <v>68</v>
      </c>
      <c r="J91" s="35" t="s">
        <v>78</v>
      </c>
      <c r="K91" s="36"/>
      <c r="L91" s="30">
        <f t="shared" si="0"/>
        <v>1568</v>
      </c>
      <c r="M91" s="30">
        <f>IF(ISNUMBER(#REF!),IF(L91&lt;&gt;"",#REF!+L91,""),L91)</f>
        <v>1568</v>
      </c>
      <c r="N91" s="30">
        <f t="shared" si="1"/>
        <v>3.14</v>
      </c>
      <c r="O91" s="30">
        <f>IF(ISNUMBER(#REF!),IF(N91&lt;&gt;"",#REF!+N91,""),N91)</f>
        <v>3.14</v>
      </c>
      <c r="P91" s="56"/>
      <c r="Q91" s="57"/>
      <c r="R91" s="57"/>
      <c r="S91" s="57"/>
      <c r="T91" s="57"/>
      <c r="U91" s="57"/>
    </row>
    <row r="92" spans="1:21" s="12" customFormat="1" x14ac:dyDescent="0.25">
      <c r="A92" s="59">
        <v>42607</v>
      </c>
      <c r="B92" s="60" t="s">
        <v>18</v>
      </c>
      <c r="C92" s="61" t="s">
        <v>121</v>
      </c>
      <c r="D92" s="60" t="s">
        <v>72</v>
      </c>
      <c r="E92" s="31">
        <v>8</v>
      </c>
      <c r="F92" s="31" t="s">
        <v>22</v>
      </c>
      <c r="G92" s="32">
        <v>400</v>
      </c>
      <c r="H92" s="33">
        <v>0.02</v>
      </c>
      <c r="I92" s="34" t="s">
        <v>77</v>
      </c>
      <c r="J92" s="35" t="s">
        <v>78</v>
      </c>
      <c r="K92" s="36"/>
      <c r="L92" s="30">
        <f t="shared" si="0"/>
        <v>-400</v>
      </c>
      <c r="M92" s="30">
        <f>IF(ISNUMBER(#REF!),IF(L92&lt;&gt;"",#REF!+L92,""),L92)</f>
        <v>-400</v>
      </c>
      <c r="N92" s="30">
        <f t="shared" si="1"/>
        <v>-1</v>
      </c>
      <c r="O92" s="30">
        <f>IF(ISNUMBER(#REF!),IF(N92&lt;&gt;"",#REF!+N92,""),N92)</f>
        <v>-1</v>
      </c>
      <c r="P92" s="56"/>
      <c r="Q92" s="57"/>
      <c r="R92" s="57"/>
      <c r="S92" s="57"/>
      <c r="T92" s="57"/>
      <c r="U92" s="57"/>
    </row>
    <row r="93" spans="1:21" s="12" customFormat="1" x14ac:dyDescent="0.25">
      <c r="A93" s="59">
        <v>42606</v>
      </c>
      <c r="B93" s="60" t="s">
        <v>18</v>
      </c>
      <c r="C93" s="61" t="s">
        <v>120</v>
      </c>
      <c r="D93" s="60" t="s">
        <v>72</v>
      </c>
      <c r="E93" s="31">
        <v>5.0999999999999996</v>
      </c>
      <c r="F93" s="31" t="s">
        <v>22</v>
      </c>
      <c r="G93" s="32">
        <v>300</v>
      </c>
      <c r="H93" s="33">
        <v>0.02</v>
      </c>
      <c r="I93" s="34" t="s">
        <v>77</v>
      </c>
      <c r="J93" s="35" t="s">
        <v>78</v>
      </c>
      <c r="K93" s="36"/>
      <c r="L93" s="30">
        <f t="shared" si="0"/>
        <v>-300</v>
      </c>
      <c r="M93" s="30">
        <f>IF(ISNUMBER(#REF!),IF(L93&lt;&gt;"",#REF!+L93,""),L93)</f>
        <v>-300</v>
      </c>
      <c r="N93" s="30">
        <f t="shared" si="1"/>
        <v>-1</v>
      </c>
      <c r="O93" s="30">
        <f>IF(ISNUMBER(#REF!),IF(N93&lt;&gt;"",#REF!+N93,""),N93)</f>
        <v>-1</v>
      </c>
      <c r="P93" s="56"/>
      <c r="Q93" s="57"/>
      <c r="R93" s="57"/>
      <c r="S93" s="57"/>
      <c r="T93" s="57"/>
      <c r="U93" s="57"/>
    </row>
    <row r="94" spans="1:21" s="12" customFormat="1" x14ac:dyDescent="0.25">
      <c r="A94" s="59">
        <v>42605</v>
      </c>
      <c r="B94" s="60" t="s">
        <v>18</v>
      </c>
      <c r="C94" s="61" t="s">
        <v>119</v>
      </c>
      <c r="D94" s="60" t="s">
        <v>72</v>
      </c>
      <c r="E94" s="31">
        <v>5.6</v>
      </c>
      <c r="F94" s="31" t="s">
        <v>22</v>
      </c>
      <c r="G94" s="32">
        <v>100</v>
      </c>
      <c r="H94" s="33">
        <v>0.02</v>
      </c>
      <c r="I94" s="34" t="s">
        <v>77</v>
      </c>
      <c r="J94" s="35" t="s">
        <v>78</v>
      </c>
      <c r="K94" s="36"/>
      <c r="L94" s="30">
        <f t="shared" si="0"/>
        <v>-100</v>
      </c>
      <c r="M94" s="30">
        <f>IF(ISNUMBER(#REF!),IF(L94&lt;&gt;"",#REF!+L94,""),L94)</f>
        <v>-100</v>
      </c>
      <c r="N94" s="30">
        <f t="shared" si="1"/>
        <v>-1</v>
      </c>
      <c r="O94" s="30">
        <f>IF(ISNUMBER(#REF!),IF(N94&lt;&gt;"",#REF!+N94,""),N94)</f>
        <v>-1</v>
      </c>
      <c r="P94" s="56"/>
      <c r="Q94" s="57"/>
      <c r="R94" s="57"/>
      <c r="S94" s="57"/>
      <c r="T94" s="57"/>
      <c r="U94" s="57"/>
    </row>
    <row r="95" spans="1:21" s="12" customFormat="1" x14ac:dyDescent="0.25">
      <c r="A95" s="59">
        <v>42604</v>
      </c>
      <c r="B95" s="60" t="s">
        <v>18</v>
      </c>
      <c r="C95" s="61" t="s">
        <v>118</v>
      </c>
      <c r="D95" s="60" t="s">
        <v>115</v>
      </c>
      <c r="E95" s="31">
        <v>2.42</v>
      </c>
      <c r="F95" s="31" t="s">
        <v>22</v>
      </c>
      <c r="G95" s="32">
        <v>100</v>
      </c>
      <c r="H95" s="33">
        <v>0.01</v>
      </c>
      <c r="I95" s="34" t="s">
        <v>77</v>
      </c>
      <c r="J95" s="35" t="s">
        <v>78</v>
      </c>
      <c r="K95" s="36"/>
      <c r="L95" s="30">
        <f t="shared" si="0"/>
        <v>-100</v>
      </c>
      <c r="M95" s="30">
        <f>IF(ISNUMBER(#REF!),IF(L95&lt;&gt;"",#REF!+L95,""),L95)</f>
        <v>-100</v>
      </c>
      <c r="N95" s="30">
        <f t="shared" si="1"/>
        <v>-1</v>
      </c>
      <c r="O95" s="30">
        <f>IF(ISNUMBER(#REF!),IF(N95&lt;&gt;"",#REF!+N95,""),N95)</f>
        <v>-1</v>
      </c>
      <c r="P95" s="56"/>
      <c r="Q95" s="57"/>
      <c r="R95" s="57"/>
      <c r="S95" s="57"/>
      <c r="T95" s="57"/>
      <c r="U95" s="57"/>
    </row>
    <row r="96" spans="1:21" s="12" customFormat="1" x14ac:dyDescent="0.25">
      <c r="A96" s="59">
        <v>42603</v>
      </c>
      <c r="B96" s="60" t="s">
        <v>18</v>
      </c>
      <c r="C96" s="61" t="s">
        <v>117</v>
      </c>
      <c r="D96" s="60" t="s">
        <v>115</v>
      </c>
      <c r="E96" s="31">
        <v>3.2</v>
      </c>
      <c r="F96" s="31" t="s">
        <v>22</v>
      </c>
      <c r="G96" s="32">
        <v>300</v>
      </c>
      <c r="H96" s="33">
        <v>0.01</v>
      </c>
      <c r="I96" s="34" t="s">
        <v>68</v>
      </c>
      <c r="J96" s="35" t="s">
        <v>78</v>
      </c>
      <c r="K96" s="36"/>
      <c r="L96" s="30">
        <f t="shared" si="0"/>
        <v>653.4</v>
      </c>
      <c r="M96" s="30">
        <f>IF(ISNUMBER(#REF!),IF(L96&lt;&gt;"",#REF!+L96,""),L96)</f>
        <v>653.4</v>
      </c>
      <c r="N96" s="30">
        <f t="shared" si="1"/>
        <v>2.1800000000000002</v>
      </c>
      <c r="O96" s="30">
        <f>IF(ISNUMBER(#REF!),IF(N96&lt;&gt;"",#REF!+N96,""),N96)</f>
        <v>2.1800000000000002</v>
      </c>
      <c r="P96" s="56"/>
      <c r="Q96" s="57"/>
      <c r="R96" s="57"/>
      <c r="S96" s="57"/>
      <c r="T96" s="57"/>
      <c r="U96" s="57"/>
    </row>
    <row r="97" spans="1:21" s="12" customFormat="1" x14ac:dyDescent="0.25">
      <c r="A97" s="59">
        <v>42603</v>
      </c>
      <c r="B97" s="60" t="s">
        <v>18</v>
      </c>
      <c r="C97" s="61" t="s">
        <v>116</v>
      </c>
      <c r="D97" s="60" t="s">
        <v>38</v>
      </c>
      <c r="E97" s="31">
        <v>3.25</v>
      </c>
      <c r="F97" s="31" t="s">
        <v>22</v>
      </c>
      <c r="G97" s="32">
        <v>200</v>
      </c>
      <c r="H97" s="33">
        <v>0</v>
      </c>
      <c r="I97" s="34" t="s">
        <v>77</v>
      </c>
      <c r="J97" s="35" t="s">
        <v>78</v>
      </c>
      <c r="K97" s="36"/>
      <c r="L97" s="30">
        <f t="shared" si="0"/>
        <v>-200</v>
      </c>
      <c r="M97" s="30">
        <f>IF(ISNUMBER(#REF!),IF(L97&lt;&gt;"",#REF!+L97,""),L97)</f>
        <v>-200</v>
      </c>
      <c r="N97" s="30">
        <f t="shared" si="1"/>
        <v>-1</v>
      </c>
      <c r="O97" s="30">
        <f>IF(ISNUMBER(#REF!),IF(N97&lt;&gt;"",#REF!+N97,""),N97)</f>
        <v>-1</v>
      </c>
      <c r="P97" s="56"/>
      <c r="Q97" s="57"/>
      <c r="R97" s="57"/>
      <c r="S97" s="57"/>
      <c r="T97" s="57"/>
      <c r="U97" s="57"/>
    </row>
    <row r="98" spans="1:21" s="12" customFormat="1" x14ac:dyDescent="0.25">
      <c r="A98" s="59">
        <v>42602</v>
      </c>
      <c r="B98" s="60" t="s">
        <v>18</v>
      </c>
      <c r="C98" s="61" t="s">
        <v>113</v>
      </c>
      <c r="D98" s="60" t="s">
        <v>115</v>
      </c>
      <c r="E98" s="31">
        <v>6.6</v>
      </c>
      <c r="F98" s="31" t="s">
        <v>22</v>
      </c>
      <c r="G98" s="32">
        <v>100</v>
      </c>
      <c r="H98" s="33">
        <v>0.01</v>
      </c>
      <c r="I98" s="34" t="s">
        <v>77</v>
      </c>
      <c r="J98" s="35" t="s">
        <v>78</v>
      </c>
      <c r="K98" s="36"/>
      <c r="L98" s="30">
        <f t="shared" si="0"/>
        <v>-100</v>
      </c>
      <c r="M98" s="30">
        <f>IF(ISNUMBER(#REF!),IF(L98&lt;&gt;"",#REF!+L98,""),L98)</f>
        <v>-100</v>
      </c>
      <c r="N98" s="30">
        <f t="shared" si="1"/>
        <v>-1</v>
      </c>
      <c r="O98" s="30">
        <f>IF(ISNUMBER(#REF!),IF(N98&lt;&gt;"",#REF!+N98,""),N98)</f>
        <v>-1</v>
      </c>
      <c r="P98" s="56"/>
      <c r="Q98" s="57"/>
      <c r="R98" s="57"/>
      <c r="S98" s="57"/>
      <c r="T98" s="57"/>
      <c r="U98" s="57"/>
    </row>
    <row r="99" spans="1:21" s="12" customFormat="1" x14ac:dyDescent="0.25">
      <c r="A99" s="59">
        <v>42601</v>
      </c>
      <c r="B99" s="60" t="s">
        <v>18</v>
      </c>
      <c r="C99" s="61" t="s">
        <v>114</v>
      </c>
      <c r="D99" s="60" t="s">
        <v>36</v>
      </c>
      <c r="E99" s="31">
        <v>6.5</v>
      </c>
      <c r="F99" s="31" t="s">
        <v>22</v>
      </c>
      <c r="G99" s="32">
        <v>100</v>
      </c>
      <c r="H99" s="33">
        <v>0</v>
      </c>
      <c r="I99" s="34" t="s">
        <v>77</v>
      </c>
      <c r="J99" s="35" t="s">
        <v>78</v>
      </c>
      <c r="K99" s="36"/>
      <c r="L99" s="30">
        <f t="shared" si="0"/>
        <v>-100</v>
      </c>
      <c r="M99" s="30">
        <f>IF(ISNUMBER(#REF!),IF(L99&lt;&gt;"",#REF!+L99,""),L99)</f>
        <v>-100</v>
      </c>
      <c r="N99" s="30">
        <f t="shared" si="1"/>
        <v>-1</v>
      </c>
      <c r="O99" s="30">
        <f>IF(ISNUMBER(#REF!),IF(N99&lt;&gt;"",#REF!+N99,""),N99)</f>
        <v>-1</v>
      </c>
      <c r="P99" s="56"/>
      <c r="Q99" s="57"/>
      <c r="R99" s="57"/>
      <c r="S99" s="57"/>
      <c r="T99" s="57"/>
      <c r="U99" s="57"/>
    </row>
    <row r="100" spans="1:21" s="12" customFormat="1" x14ac:dyDescent="0.25">
      <c r="A100" s="59">
        <v>42600</v>
      </c>
      <c r="B100" s="60" t="s">
        <v>18</v>
      </c>
      <c r="C100" s="61" t="s">
        <v>113</v>
      </c>
      <c r="D100" s="60" t="s">
        <v>72</v>
      </c>
      <c r="E100" s="31">
        <v>4.0999999999999996</v>
      </c>
      <c r="F100" s="31" t="s">
        <v>22</v>
      </c>
      <c r="G100" s="32">
        <v>200</v>
      </c>
      <c r="H100" s="33">
        <v>0.02</v>
      </c>
      <c r="I100" s="34" t="s">
        <v>68</v>
      </c>
      <c r="J100" s="35" t="s">
        <v>78</v>
      </c>
      <c r="K100" s="36"/>
      <c r="L100" s="30">
        <f t="shared" si="0"/>
        <v>607.6</v>
      </c>
      <c r="M100" s="30">
        <f>IF(ISNUMBER(#REF!),IF(L100&lt;&gt;"",#REF!+L100,""),L100)</f>
        <v>607.6</v>
      </c>
      <c r="N100" s="30">
        <f t="shared" si="1"/>
        <v>3.04</v>
      </c>
      <c r="O100" s="30">
        <f>IF(ISNUMBER(#REF!),IF(N100&lt;&gt;"",#REF!+N100,""),N100)</f>
        <v>3.04</v>
      </c>
      <c r="P100" s="56"/>
      <c r="Q100" s="57"/>
      <c r="R100" s="57"/>
      <c r="S100" s="57"/>
      <c r="T100" s="57"/>
      <c r="U100" s="57"/>
    </row>
    <row r="101" spans="1:21" s="12" customFormat="1" x14ac:dyDescent="0.25">
      <c r="A101" s="59">
        <v>42599</v>
      </c>
      <c r="B101" s="60" t="s">
        <v>18</v>
      </c>
      <c r="C101" s="61" t="s">
        <v>84</v>
      </c>
      <c r="D101" s="60" t="s">
        <v>72</v>
      </c>
      <c r="E101" s="31">
        <v>6.2</v>
      </c>
      <c r="F101" s="31" t="s">
        <v>22</v>
      </c>
      <c r="G101" s="32">
        <v>100</v>
      </c>
      <c r="H101" s="33">
        <v>0.02</v>
      </c>
      <c r="I101" s="34" t="s">
        <v>77</v>
      </c>
      <c r="J101" s="35" t="s">
        <v>78</v>
      </c>
      <c r="K101" s="36"/>
      <c r="L101" s="30">
        <f t="shared" si="0"/>
        <v>-100</v>
      </c>
      <c r="M101" s="30">
        <f>IF(ISNUMBER(#REF!),IF(L101&lt;&gt;"",#REF!+L101,""),L101)</f>
        <v>-100</v>
      </c>
      <c r="N101" s="30">
        <f t="shared" si="1"/>
        <v>-1</v>
      </c>
      <c r="O101" s="30">
        <f>IF(ISNUMBER(#REF!),IF(N101&lt;&gt;"",#REF!+N101,""),N101)</f>
        <v>-1</v>
      </c>
      <c r="P101" s="56"/>
      <c r="Q101" s="57"/>
      <c r="R101" s="57"/>
      <c r="S101" s="57"/>
      <c r="T101" s="57"/>
      <c r="U101" s="57"/>
    </row>
    <row r="102" spans="1:21" s="12" customFormat="1" x14ac:dyDescent="0.25">
      <c r="A102" s="59">
        <v>42597</v>
      </c>
      <c r="B102" s="60" t="s">
        <v>18</v>
      </c>
      <c r="C102" s="61" t="s">
        <v>112</v>
      </c>
      <c r="D102" s="60" t="s">
        <v>79</v>
      </c>
      <c r="E102" s="31">
        <v>4.3</v>
      </c>
      <c r="F102" s="31" t="s">
        <v>22</v>
      </c>
      <c r="G102" s="32">
        <v>1000</v>
      </c>
      <c r="H102" s="33">
        <v>0</v>
      </c>
      <c r="I102" s="34" t="s">
        <v>77</v>
      </c>
      <c r="J102" s="35" t="s">
        <v>78</v>
      </c>
      <c r="K102" s="36"/>
      <c r="L102" s="30">
        <f t="shared" si="0"/>
        <v>-1000</v>
      </c>
      <c r="M102" s="30">
        <f>IF(ISNUMBER(#REF!),IF(L102&lt;&gt;"",#REF!+L102,""),L102)</f>
        <v>-1000</v>
      </c>
      <c r="N102" s="30">
        <f t="shared" si="1"/>
        <v>-1</v>
      </c>
      <c r="O102" s="30">
        <f>IF(ISNUMBER(#REF!),IF(N102&lt;&gt;"",#REF!+N102,""),N102)</f>
        <v>-1</v>
      </c>
      <c r="P102" s="56"/>
      <c r="Q102" s="57"/>
      <c r="R102" s="57"/>
      <c r="S102" s="57"/>
      <c r="T102" s="57"/>
      <c r="U102" s="57"/>
    </row>
    <row r="103" spans="1:21" s="12" customFormat="1" x14ac:dyDescent="0.25">
      <c r="A103" s="59">
        <v>42596</v>
      </c>
      <c r="B103" s="60" t="s">
        <v>18</v>
      </c>
      <c r="C103" s="61" t="s">
        <v>111</v>
      </c>
      <c r="D103" s="60" t="s">
        <v>79</v>
      </c>
      <c r="E103" s="31">
        <v>4.5</v>
      </c>
      <c r="F103" s="31" t="s">
        <v>22</v>
      </c>
      <c r="G103" s="32">
        <v>900</v>
      </c>
      <c r="H103" s="33">
        <v>0</v>
      </c>
      <c r="I103" s="34" t="s">
        <v>77</v>
      </c>
      <c r="J103" s="35" t="s">
        <v>78</v>
      </c>
      <c r="K103" s="36"/>
      <c r="L103" s="30">
        <f t="shared" si="0"/>
        <v>-900</v>
      </c>
      <c r="M103" s="30">
        <f>IF(ISNUMBER(#REF!),IF(L103&lt;&gt;"",#REF!+L103,""),L103)</f>
        <v>-900</v>
      </c>
      <c r="N103" s="30">
        <f t="shared" si="1"/>
        <v>-1</v>
      </c>
      <c r="O103" s="30">
        <f>IF(ISNUMBER(#REF!),IF(N103&lt;&gt;"",#REF!+N103,""),N103)</f>
        <v>-1</v>
      </c>
      <c r="P103" s="56"/>
      <c r="Q103" s="57"/>
      <c r="R103" s="57"/>
      <c r="S103" s="57"/>
      <c r="T103" s="57"/>
      <c r="U103" s="57"/>
    </row>
    <row r="104" spans="1:21" s="12" customFormat="1" x14ac:dyDescent="0.25">
      <c r="A104" s="59">
        <v>42595</v>
      </c>
      <c r="B104" s="60" t="s">
        <v>18</v>
      </c>
      <c r="C104" s="61" t="s">
        <v>110</v>
      </c>
      <c r="D104" s="60" t="s">
        <v>42</v>
      </c>
      <c r="E104" s="31">
        <v>3.5</v>
      </c>
      <c r="F104" s="31" t="s">
        <v>22</v>
      </c>
      <c r="G104" s="32">
        <v>700</v>
      </c>
      <c r="H104" s="33">
        <v>0</v>
      </c>
      <c r="I104" s="34" t="s">
        <v>77</v>
      </c>
      <c r="J104" s="35" t="s">
        <v>78</v>
      </c>
      <c r="K104" s="36"/>
      <c r="L104" s="30">
        <f t="shared" si="0"/>
        <v>-700</v>
      </c>
      <c r="M104" s="30">
        <f>IF(ISNUMBER(#REF!),IF(L104&lt;&gt;"",#REF!+L104,""),L104)</f>
        <v>-700</v>
      </c>
      <c r="N104" s="30">
        <f t="shared" si="1"/>
        <v>-1</v>
      </c>
      <c r="O104" s="30">
        <f>IF(ISNUMBER(#REF!),IF(N104&lt;&gt;"",#REF!+N104,""),N104)</f>
        <v>-1</v>
      </c>
      <c r="P104" s="56"/>
      <c r="Q104" s="57"/>
      <c r="R104" s="57"/>
      <c r="S104" s="57"/>
      <c r="T104" s="57"/>
      <c r="U104" s="57"/>
    </row>
    <row r="105" spans="1:21" s="12" customFormat="1" x14ac:dyDescent="0.25">
      <c r="A105" s="59">
        <v>42595</v>
      </c>
      <c r="B105" s="60" t="s">
        <v>18</v>
      </c>
      <c r="C105" s="61" t="s">
        <v>109</v>
      </c>
      <c r="D105" s="60" t="s">
        <v>72</v>
      </c>
      <c r="E105" s="31">
        <v>2.74</v>
      </c>
      <c r="F105" s="31" t="s">
        <v>22</v>
      </c>
      <c r="G105" s="32">
        <v>500</v>
      </c>
      <c r="H105" s="33">
        <v>0.02</v>
      </c>
      <c r="I105" s="34" t="s">
        <v>77</v>
      </c>
      <c r="J105" s="35" t="s">
        <v>78</v>
      </c>
      <c r="K105" s="36"/>
      <c r="L105" s="30">
        <f t="shared" si="0"/>
        <v>-500</v>
      </c>
      <c r="M105" s="30">
        <f>IF(ISNUMBER(#REF!),IF(L105&lt;&gt;"",#REF!+L105,""),L105)</f>
        <v>-500</v>
      </c>
      <c r="N105" s="30">
        <f t="shared" si="1"/>
        <v>-1</v>
      </c>
      <c r="O105" s="30">
        <f>IF(ISNUMBER(#REF!),IF(N105&lt;&gt;"",#REF!+N105,""),N105)</f>
        <v>-1</v>
      </c>
      <c r="P105" s="56"/>
      <c r="Q105" s="57"/>
      <c r="R105" s="57"/>
      <c r="S105" s="57"/>
      <c r="T105" s="57"/>
      <c r="U105" s="57"/>
    </row>
    <row r="106" spans="1:21" s="12" customFormat="1" x14ac:dyDescent="0.25">
      <c r="A106" s="59">
        <v>42594</v>
      </c>
      <c r="B106" s="60" t="s">
        <v>18</v>
      </c>
      <c r="C106" s="61" t="s">
        <v>108</v>
      </c>
      <c r="D106" s="60" t="s">
        <v>63</v>
      </c>
      <c r="E106" s="31">
        <v>2.35</v>
      </c>
      <c r="F106" s="31" t="s">
        <v>22</v>
      </c>
      <c r="G106" s="32">
        <v>200</v>
      </c>
      <c r="H106" s="33">
        <v>0</v>
      </c>
      <c r="I106" s="34" t="s">
        <v>77</v>
      </c>
      <c r="J106" s="35" t="s">
        <v>78</v>
      </c>
      <c r="K106" s="36"/>
      <c r="L106" s="30">
        <f t="shared" si="0"/>
        <v>-200</v>
      </c>
      <c r="M106" s="30">
        <f>IF(ISNUMBER(#REF!),IF(L106&lt;&gt;"",#REF!+L106,""),L106)</f>
        <v>-200</v>
      </c>
      <c r="N106" s="30">
        <f t="shared" si="1"/>
        <v>-1</v>
      </c>
      <c r="O106" s="30">
        <f>IF(ISNUMBER(#REF!),IF(N106&lt;&gt;"",#REF!+N106,""),N106)</f>
        <v>-1</v>
      </c>
      <c r="P106" s="56"/>
      <c r="Q106" s="57"/>
      <c r="R106" s="57"/>
      <c r="S106" s="57"/>
      <c r="T106" s="57"/>
      <c r="U106" s="57"/>
    </row>
    <row r="107" spans="1:21" s="12" customFormat="1" x14ac:dyDescent="0.25">
      <c r="A107" s="59">
        <v>42594</v>
      </c>
      <c r="B107" s="60" t="s">
        <v>18</v>
      </c>
      <c r="C107" s="61" t="s">
        <v>96</v>
      </c>
      <c r="D107" s="60" t="s">
        <v>36</v>
      </c>
      <c r="E107" s="31">
        <v>2.8889999999999998</v>
      </c>
      <c r="F107" s="31" t="s">
        <v>22</v>
      </c>
      <c r="G107" s="32">
        <v>100</v>
      </c>
      <c r="H107" s="33">
        <v>0</v>
      </c>
      <c r="I107" s="34" t="s">
        <v>77</v>
      </c>
      <c r="J107" s="35" t="s">
        <v>78</v>
      </c>
      <c r="K107" s="36"/>
      <c r="L107" s="30">
        <f t="shared" si="0"/>
        <v>-100</v>
      </c>
      <c r="M107" s="30">
        <f>IF(ISNUMBER(#REF!),IF(L107&lt;&gt;"",#REF!+L107,""),L107)</f>
        <v>-100</v>
      </c>
      <c r="N107" s="30">
        <f t="shared" si="1"/>
        <v>-1</v>
      </c>
      <c r="O107" s="30">
        <f>IF(ISNUMBER(#REF!),IF(N107&lt;&gt;"",#REF!+N107,""),N107)</f>
        <v>-1</v>
      </c>
      <c r="P107" s="56"/>
      <c r="Q107" s="57"/>
      <c r="R107" s="57"/>
      <c r="S107" s="57"/>
      <c r="T107" s="57"/>
      <c r="U107" s="57"/>
    </row>
    <row r="108" spans="1:21" s="12" customFormat="1" x14ac:dyDescent="0.25">
      <c r="A108" s="59">
        <v>42593</v>
      </c>
      <c r="B108" s="60" t="s">
        <v>18</v>
      </c>
      <c r="C108" s="61" t="s">
        <v>107</v>
      </c>
      <c r="D108" s="60" t="s">
        <v>72</v>
      </c>
      <c r="E108" s="31">
        <v>5.0999999999999996</v>
      </c>
      <c r="F108" s="31" t="s">
        <v>22</v>
      </c>
      <c r="G108" s="32">
        <v>400</v>
      </c>
      <c r="H108" s="33">
        <v>0.02</v>
      </c>
      <c r="I108" s="34" t="s">
        <v>68</v>
      </c>
      <c r="J108" s="35" t="s">
        <v>78</v>
      </c>
      <c r="K108" s="36"/>
      <c r="L108" s="30">
        <f t="shared" si="0"/>
        <v>1607.2</v>
      </c>
      <c r="M108" s="30">
        <f>IF(ISNUMBER(#REF!),IF(L108&lt;&gt;"",#REF!+L108,""),L108)</f>
        <v>1607.2</v>
      </c>
      <c r="N108" s="30">
        <f t="shared" si="1"/>
        <v>4.0199999999999996</v>
      </c>
      <c r="O108" s="30">
        <f>IF(ISNUMBER(#REF!),IF(N108&lt;&gt;"",#REF!+N108,""),N108)</f>
        <v>4.0199999999999996</v>
      </c>
      <c r="P108" s="56"/>
      <c r="Q108" s="57"/>
      <c r="R108" s="57"/>
      <c r="S108" s="57"/>
      <c r="T108" s="57"/>
      <c r="U108" s="57"/>
    </row>
    <row r="109" spans="1:21" s="12" customFormat="1" x14ac:dyDescent="0.25">
      <c r="A109" s="59">
        <v>42592</v>
      </c>
      <c r="B109" s="60" t="s">
        <v>18</v>
      </c>
      <c r="C109" s="61" t="s">
        <v>105</v>
      </c>
      <c r="D109" s="60" t="s">
        <v>36</v>
      </c>
      <c r="E109" s="31">
        <v>3</v>
      </c>
      <c r="F109" s="31" t="s">
        <v>22</v>
      </c>
      <c r="G109" s="32">
        <v>200</v>
      </c>
      <c r="H109" s="33">
        <v>0</v>
      </c>
      <c r="I109" s="34" t="s">
        <v>77</v>
      </c>
      <c r="J109" s="35" t="s">
        <v>106</v>
      </c>
      <c r="K109" s="36"/>
      <c r="L109" s="30">
        <f t="shared" si="0"/>
        <v>-200</v>
      </c>
      <c r="M109" s="30">
        <f>IF(ISNUMBER(#REF!),IF(L109&lt;&gt;"",#REF!+L109,""),L109)</f>
        <v>-200</v>
      </c>
      <c r="N109" s="30">
        <f t="shared" si="1"/>
        <v>-1</v>
      </c>
      <c r="O109" s="30">
        <f>IF(ISNUMBER(#REF!),IF(N109&lt;&gt;"",#REF!+N109,""),N109)</f>
        <v>-1</v>
      </c>
      <c r="P109" s="56"/>
      <c r="Q109" s="57"/>
      <c r="R109" s="57"/>
      <c r="S109" s="57"/>
      <c r="T109" s="57"/>
      <c r="U109" s="57"/>
    </row>
    <row r="110" spans="1:21" s="12" customFormat="1" x14ac:dyDescent="0.25">
      <c r="A110" s="59">
        <v>42592</v>
      </c>
      <c r="B110" s="60" t="s">
        <v>18</v>
      </c>
      <c r="C110" s="61" t="s">
        <v>104</v>
      </c>
      <c r="D110" s="60" t="s">
        <v>79</v>
      </c>
      <c r="E110" s="31">
        <v>3.42</v>
      </c>
      <c r="F110" s="31" t="s">
        <v>22</v>
      </c>
      <c r="G110" s="32">
        <v>100</v>
      </c>
      <c r="H110" s="33">
        <v>0</v>
      </c>
      <c r="I110" s="34" t="s">
        <v>77</v>
      </c>
      <c r="J110" s="35" t="s">
        <v>75</v>
      </c>
      <c r="K110" s="36"/>
      <c r="L110" s="30">
        <f t="shared" si="0"/>
        <v>-100</v>
      </c>
      <c r="M110" s="30">
        <f>IF(ISNUMBER(#REF!),IF(L110&lt;&gt;"",#REF!+L110,""),L110)</f>
        <v>-100</v>
      </c>
      <c r="N110" s="30">
        <f t="shared" si="1"/>
        <v>-1</v>
      </c>
      <c r="O110" s="30">
        <f>IF(ISNUMBER(#REF!),IF(N110&lt;&gt;"",#REF!+N110,""),N110)</f>
        <v>-1</v>
      </c>
      <c r="P110" s="56"/>
      <c r="Q110" s="57"/>
      <c r="R110" s="57"/>
      <c r="S110" s="57"/>
      <c r="T110" s="57"/>
      <c r="U110" s="57"/>
    </row>
    <row r="111" spans="1:21" s="12" customFormat="1" x14ac:dyDescent="0.25">
      <c r="A111" s="59">
        <v>42590</v>
      </c>
      <c r="B111" s="60" t="s">
        <v>18</v>
      </c>
      <c r="C111" s="61" t="s">
        <v>103</v>
      </c>
      <c r="D111" s="60" t="s">
        <v>79</v>
      </c>
      <c r="E111" s="31">
        <v>1.9650000000000001</v>
      </c>
      <c r="F111" s="31" t="s">
        <v>22</v>
      </c>
      <c r="G111" s="32">
        <v>100</v>
      </c>
      <c r="H111" s="33">
        <v>0</v>
      </c>
      <c r="I111" s="34" t="s">
        <v>68</v>
      </c>
      <c r="J111" s="35" t="s">
        <v>75</v>
      </c>
      <c r="K111" s="36"/>
      <c r="L111" s="30">
        <f t="shared" si="0"/>
        <v>96.5</v>
      </c>
      <c r="M111" s="30">
        <f>IF(ISNUMBER(#REF!),IF(L111&lt;&gt;"",#REF!+L111,""),L111)</f>
        <v>96.5</v>
      </c>
      <c r="N111" s="30">
        <f t="shared" si="1"/>
        <v>0.97</v>
      </c>
      <c r="O111" s="30">
        <f>IF(ISNUMBER(#REF!),IF(N111&lt;&gt;"",#REF!+N111,""),N111)</f>
        <v>0.97</v>
      </c>
      <c r="P111" s="56"/>
      <c r="Q111" s="57"/>
      <c r="R111" s="57"/>
      <c r="S111" s="57"/>
      <c r="T111" s="57"/>
      <c r="U111" s="57"/>
    </row>
    <row r="112" spans="1:21" s="12" customFormat="1" x14ac:dyDescent="0.25">
      <c r="A112" s="59">
        <v>42590</v>
      </c>
      <c r="B112" s="60" t="s">
        <v>18</v>
      </c>
      <c r="C112" s="61" t="s">
        <v>102</v>
      </c>
      <c r="D112" s="60" t="s">
        <v>36</v>
      </c>
      <c r="E112" s="31">
        <v>5.39</v>
      </c>
      <c r="F112" s="31" t="s">
        <v>22</v>
      </c>
      <c r="G112" s="32">
        <v>100</v>
      </c>
      <c r="H112" s="33">
        <v>0</v>
      </c>
      <c r="I112" s="34" t="s">
        <v>68</v>
      </c>
      <c r="J112" s="35" t="s">
        <v>78</v>
      </c>
      <c r="K112" s="36"/>
      <c r="L112" s="30">
        <f t="shared" si="0"/>
        <v>439</v>
      </c>
      <c r="M112" s="30">
        <f>IF(ISNUMBER(#REF!),IF(L112&lt;&gt;"",#REF!+L112,""),L112)</f>
        <v>439</v>
      </c>
      <c r="N112" s="30">
        <f t="shared" si="1"/>
        <v>4.3899999999999997</v>
      </c>
      <c r="O112" s="30">
        <f>IF(ISNUMBER(#REF!),IF(N112&lt;&gt;"",#REF!+N112,""),N112)</f>
        <v>4.3899999999999997</v>
      </c>
      <c r="P112" s="56"/>
      <c r="Q112" s="57"/>
      <c r="R112" s="57"/>
      <c r="S112" s="57"/>
      <c r="T112" s="57"/>
      <c r="U112" s="57"/>
    </row>
    <row r="113" spans="1:21" s="12" customFormat="1" x14ac:dyDescent="0.25">
      <c r="A113" s="59">
        <v>42589</v>
      </c>
      <c r="B113" s="60" t="s">
        <v>18</v>
      </c>
      <c r="C113" s="61" t="s">
        <v>99</v>
      </c>
      <c r="D113" s="60" t="s">
        <v>42</v>
      </c>
      <c r="E113" s="31">
        <v>2</v>
      </c>
      <c r="F113" s="31" t="s">
        <v>22</v>
      </c>
      <c r="G113" s="32">
        <v>200</v>
      </c>
      <c r="H113" s="33">
        <v>0</v>
      </c>
      <c r="I113" s="34" t="s">
        <v>77</v>
      </c>
      <c r="J113" s="35" t="s">
        <v>75</v>
      </c>
      <c r="K113" s="36"/>
      <c r="L113" s="30">
        <f t="shared" si="0"/>
        <v>-200</v>
      </c>
      <c r="M113" s="30">
        <f>IF(ISNUMBER(#REF!),IF(L113&lt;&gt;"",#REF!+L113,""),L113)</f>
        <v>-200</v>
      </c>
      <c r="N113" s="30">
        <f t="shared" si="1"/>
        <v>-1</v>
      </c>
      <c r="O113" s="30">
        <f>IF(ISNUMBER(#REF!),IF(N113&lt;&gt;"",#REF!+N113,""),N113)</f>
        <v>-1</v>
      </c>
      <c r="P113" s="56"/>
      <c r="Q113" s="57"/>
      <c r="R113" s="57"/>
      <c r="S113" s="57"/>
      <c r="T113" s="57"/>
      <c r="U113" s="57"/>
    </row>
    <row r="114" spans="1:21" s="12" customFormat="1" x14ac:dyDescent="0.25">
      <c r="A114" s="59">
        <v>42589</v>
      </c>
      <c r="B114" s="60" t="s">
        <v>18</v>
      </c>
      <c r="C114" s="61" t="s">
        <v>101</v>
      </c>
      <c r="D114" s="60" t="s">
        <v>36</v>
      </c>
      <c r="E114" s="31">
        <v>3.74</v>
      </c>
      <c r="F114" s="31" t="s">
        <v>22</v>
      </c>
      <c r="G114" s="32">
        <v>200</v>
      </c>
      <c r="H114" s="33">
        <v>0</v>
      </c>
      <c r="I114" s="34" t="s">
        <v>68</v>
      </c>
      <c r="J114" s="35" t="s">
        <v>75</v>
      </c>
      <c r="K114" s="36"/>
      <c r="L114" s="30">
        <f t="shared" si="0"/>
        <v>548</v>
      </c>
      <c r="M114" s="30">
        <f>IF(ISNUMBER(#REF!),IF(L114&lt;&gt;"",#REF!+L114,""),L114)</f>
        <v>548</v>
      </c>
      <c r="N114" s="30">
        <f t="shared" si="1"/>
        <v>2.74</v>
      </c>
      <c r="O114" s="30">
        <f>IF(ISNUMBER(#REF!),IF(N114&lt;&gt;"",#REF!+N114,""),N114)</f>
        <v>2.74</v>
      </c>
      <c r="P114" s="56"/>
      <c r="Q114" s="57"/>
      <c r="R114" s="57"/>
      <c r="S114" s="57"/>
      <c r="T114" s="57"/>
      <c r="U114" s="57"/>
    </row>
    <row r="115" spans="1:21" s="12" customFormat="1" x14ac:dyDescent="0.25">
      <c r="A115" s="59">
        <v>42588</v>
      </c>
      <c r="B115" s="60" t="s">
        <v>18</v>
      </c>
      <c r="C115" s="61" t="s">
        <v>100</v>
      </c>
      <c r="D115" s="60" t="s">
        <v>42</v>
      </c>
      <c r="E115" s="31">
        <v>3.5</v>
      </c>
      <c r="F115" s="31" t="s">
        <v>22</v>
      </c>
      <c r="G115" s="32">
        <v>100</v>
      </c>
      <c r="H115" s="33">
        <v>0</v>
      </c>
      <c r="I115" s="34" t="s">
        <v>77</v>
      </c>
      <c r="J115" s="35" t="s">
        <v>78</v>
      </c>
      <c r="K115" s="36"/>
      <c r="L115" s="30">
        <f t="shared" si="0"/>
        <v>-100</v>
      </c>
      <c r="M115" s="30">
        <f>IF(ISNUMBER(#REF!),IF(L115&lt;&gt;"",#REF!+L115,""),L115)</f>
        <v>-100</v>
      </c>
      <c r="N115" s="30">
        <f t="shared" si="1"/>
        <v>-1</v>
      </c>
      <c r="O115" s="30">
        <f>IF(ISNUMBER(#REF!),IF(N115&lt;&gt;"",#REF!+N115,""),N115)</f>
        <v>-1</v>
      </c>
      <c r="P115" s="56"/>
      <c r="Q115" s="57"/>
      <c r="R115" s="57"/>
      <c r="S115" s="57"/>
      <c r="T115" s="57"/>
      <c r="U115" s="57"/>
    </row>
    <row r="116" spans="1:21" s="12" customFormat="1" x14ac:dyDescent="0.25">
      <c r="A116" s="59">
        <v>42586</v>
      </c>
      <c r="B116" s="60" t="s">
        <v>18</v>
      </c>
      <c r="C116" s="61" t="s">
        <v>99</v>
      </c>
      <c r="D116" s="60" t="s">
        <v>48</v>
      </c>
      <c r="E116" s="31">
        <v>1.32</v>
      </c>
      <c r="F116" s="31" t="s">
        <v>22</v>
      </c>
      <c r="G116" s="32">
        <v>100</v>
      </c>
      <c r="H116" s="33">
        <v>0</v>
      </c>
      <c r="I116" s="34" t="s">
        <v>68</v>
      </c>
      <c r="J116" s="35" t="s">
        <v>75</v>
      </c>
      <c r="K116" s="36"/>
      <c r="L116" s="30">
        <f t="shared" si="0"/>
        <v>32</v>
      </c>
      <c r="M116" s="30">
        <f>IF(ISNUMBER(#REF!),IF(L116&lt;&gt;"",#REF!+L116,""),L116)</f>
        <v>32</v>
      </c>
      <c r="N116" s="30">
        <f t="shared" si="1"/>
        <v>0.32</v>
      </c>
      <c r="O116" s="30">
        <f>IF(ISNUMBER(#REF!),IF(N116&lt;&gt;"",#REF!+N116,""),N116)</f>
        <v>0.32</v>
      </c>
      <c r="P116" s="56"/>
      <c r="Q116" s="57"/>
      <c r="R116" s="57"/>
      <c r="S116" s="57"/>
      <c r="T116" s="57"/>
      <c r="U116" s="57"/>
    </row>
    <row r="117" spans="1:21" s="12" customFormat="1" x14ac:dyDescent="0.25">
      <c r="A117" s="59">
        <v>42586</v>
      </c>
      <c r="B117" s="60" t="s">
        <v>18</v>
      </c>
      <c r="C117" s="61" t="s">
        <v>98</v>
      </c>
      <c r="D117" s="60" t="s">
        <v>36</v>
      </c>
      <c r="E117" s="31">
        <v>3.2629999999999999</v>
      </c>
      <c r="F117" s="31" t="s">
        <v>22</v>
      </c>
      <c r="G117" s="32">
        <v>100</v>
      </c>
      <c r="H117" s="33">
        <v>0</v>
      </c>
      <c r="I117" s="34" t="s">
        <v>68</v>
      </c>
      <c r="J117" s="35" t="s">
        <v>82</v>
      </c>
      <c r="K117" s="36"/>
      <c r="L117" s="30">
        <f t="shared" si="0"/>
        <v>226.3</v>
      </c>
      <c r="M117" s="30">
        <f>IF(ISNUMBER(#REF!),IF(L117&lt;&gt;"",#REF!+L117,""),L117)</f>
        <v>226.3</v>
      </c>
      <c r="N117" s="30">
        <f t="shared" si="1"/>
        <v>2.2599999999999998</v>
      </c>
      <c r="O117" s="30">
        <f>IF(ISNUMBER(#REF!),IF(N117&lt;&gt;"",#REF!+N117,""),N117)</f>
        <v>2.2599999999999998</v>
      </c>
      <c r="P117" s="56"/>
      <c r="Q117" s="57"/>
      <c r="R117" s="57"/>
      <c r="S117" s="57"/>
      <c r="T117" s="57"/>
      <c r="U117" s="57"/>
    </row>
    <row r="118" spans="1:21" s="12" customFormat="1" x14ac:dyDescent="0.25">
      <c r="A118" s="59">
        <v>42585</v>
      </c>
      <c r="B118" s="60" t="s">
        <v>18</v>
      </c>
      <c r="C118" s="61" t="s">
        <v>97</v>
      </c>
      <c r="D118" s="60" t="s">
        <v>49</v>
      </c>
      <c r="E118" s="31">
        <v>2.9</v>
      </c>
      <c r="F118" s="31" t="s">
        <v>22</v>
      </c>
      <c r="G118" s="32">
        <v>100</v>
      </c>
      <c r="H118" s="33">
        <v>0</v>
      </c>
      <c r="I118" s="34" t="s">
        <v>68</v>
      </c>
      <c r="J118" s="35" t="s">
        <v>75</v>
      </c>
      <c r="K118" s="36"/>
      <c r="L118" s="30">
        <f t="shared" si="0"/>
        <v>190</v>
      </c>
      <c r="M118" s="30">
        <f>IF(ISNUMBER(#REF!),IF(L118&lt;&gt;"",#REF!+L118,""),L118)</f>
        <v>190</v>
      </c>
      <c r="N118" s="30">
        <f t="shared" si="1"/>
        <v>1.9</v>
      </c>
      <c r="O118" s="30">
        <f>IF(ISNUMBER(#REF!),IF(N118&lt;&gt;"",#REF!+N118,""),N118)</f>
        <v>1.9</v>
      </c>
      <c r="P118" s="56"/>
      <c r="Q118" s="57"/>
      <c r="R118" s="57"/>
      <c r="S118" s="57"/>
      <c r="T118" s="57"/>
      <c r="U118" s="57"/>
    </row>
    <row r="119" spans="1:21" s="12" customFormat="1" x14ac:dyDescent="0.25">
      <c r="A119" s="59">
        <v>42584</v>
      </c>
      <c r="B119" s="60" t="s">
        <v>18</v>
      </c>
      <c r="C119" s="61" t="s">
        <v>96</v>
      </c>
      <c r="D119" s="60" t="s">
        <v>79</v>
      </c>
      <c r="E119" s="31">
        <v>2.91</v>
      </c>
      <c r="F119" s="31" t="s">
        <v>22</v>
      </c>
      <c r="G119" s="32">
        <v>100</v>
      </c>
      <c r="H119" s="33">
        <v>0</v>
      </c>
      <c r="I119" s="34" t="s">
        <v>68</v>
      </c>
      <c r="J119" s="35" t="s">
        <v>78</v>
      </c>
      <c r="K119" s="36"/>
      <c r="L119" s="30">
        <f t="shared" si="0"/>
        <v>191</v>
      </c>
      <c r="M119" s="30">
        <f>IF(ISNUMBER(#REF!),IF(L119&lt;&gt;"",#REF!+L119,""),L119)</f>
        <v>191</v>
      </c>
      <c r="N119" s="30">
        <f t="shared" si="1"/>
        <v>1.91</v>
      </c>
      <c r="O119" s="30">
        <f>IF(ISNUMBER(#REF!),IF(N119&lt;&gt;"",#REF!+N119,""),N119)</f>
        <v>1.91</v>
      </c>
      <c r="P119" s="56"/>
      <c r="Q119" s="57"/>
      <c r="R119" s="57"/>
      <c r="S119" s="57"/>
      <c r="T119" s="57"/>
      <c r="U119" s="57"/>
    </row>
    <row r="120" spans="1:21" s="12" customFormat="1" x14ac:dyDescent="0.25">
      <c r="A120" s="59">
        <v>42583</v>
      </c>
      <c r="B120" s="60" t="s">
        <v>18</v>
      </c>
      <c r="C120" s="61" t="s">
        <v>95</v>
      </c>
      <c r="D120" s="60" t="s">
        <v>42</v>
      </c>
      <c r="E120" s="31">
        <v>3.75</v>
      </c>
      <c r="F120" s="31" t="s">
        <v>22</v>
      </c>
      <c r="G120" s="32">
        <v>800</v>
      </c>
      <c r="H120" s="33">
        <v>0</v>
      </c>
      <c r="I120" s="34" t="s">
        <v>68</v>
      </c>
      <c r="J120" s="35" t="s">
        <v>75</v>
      </c>
      <c r="K120" s="36"/>
      <c r="L120" s="30">
        <f t="shared" si="0"/>
        <v>2200</v>
      </c>
      <c r="M120" s="30">
        <f>IF(ISNUMBER(#REF!),IF(L120&lt;&gt;"",#REF!+L120,""),L120)</f>
        <v>2200</v>
      </c>
      <c r="N120" s="30">
        <f t="shared" si="1"/>
        <v>2.75</v>
      </c>
      <c r="O120" s="30">
        <f>IF(ISNUMBER(#REF!),IF(N120&lt;&gt;"",#REF!+N120,""),N120)</f>
        <v>2.75</v>
      </c>
      <c r="P120" s="56"/>
      <c r="Q120" s="57"/>
      <c r="R120" s="57"/>
      <c r="S120" s="57"/>
      <c r="T120" s="57"/>
      <c r="U120" s="57"/>
    </row>
    <row r="121" spans="1:21" s="12" customFormat="1" x14ac:dyDescent="0.25">
      <c r="A121" s="59">
        <v>42582</v>
      </c>
      <c r="B121" s="60" t="s">
        <v>18</v>
      </c>
      <c r="C121" s="61" t="s">
        <v>94</v>
      </c>
      <c r="D121" s="60" t="s">
        <v>36</v>
      </c>
      <c r="E121" s="31">
        <v>2.75</v>
      </c>
      <c r="F121" s="31" t="s">
        <v>22</v>
      </c>
      <c r="G121" s="32">
        <v>500</v>
      </c>
      <c r="H121" s="33">
        <v>0</v>
      </c>
      <c r="I121" s="34" t="s">
        <v>77</v>
      </c>
      <c r="J121" s="35" t="s">
        <v>75</v>
      </c>
      <c r="K121" s="36"/>
      <c r="L121" s="30">
        <f t="shared" si="0"/>
        <v>-500</v>
      </c>
      <c r="M121" s="30">
        <f>IF(ISNUMBER(#REF!),IF(L121&lt;&gt;"",#REF!+L121,""),L121)</f>
        <v>-500</v>
      </c>
      <c r="N121" s="30">
        <f t="shared" si="1"/>
        <v>-1</v>
      </c>
      <c r="O121" s="30">
        <f>IF(ISNUMBER(#REF!),IF(N121&lt;&gt;"",#REF!+N121,""),N121)</f>
        <v>-1</v>
      </c>
      <c r="P121" s="56"/>
      <c r="Q121" s="57"/>
      <c r="R121" s="57"/>
      <c r="S121" s="57"/>
      <c r="T121" s="57"/>
      <c r="U121" s="57"/>
    </row>
    <row r="122" spans="1:21" s="12" customFormat="1" x14ac:dyDescent="0.25">
      <c r="A122" s="59">
        <v>42582</v>
      </c>
      <c r="B122" s="60" t="s">
        <v>18</v>
      </c>
      <c r="C122" s="61" t="s">
        <v>93</v>
      </c>
      <c r="D122" s="60" t="s">
        <v>45</v>
      </c>
      <c r="E122" s="31">
        <v>3.25</v>
      </c>
      <c r="F122" s="31" t="s">
        <v>22</v>
      </c>
      <c r="G122" s="32">
        <v>200</v>
      </c>
      <c r="H122" s="33">
        <v>0</v>
      </c>
      <c r="I122" s="34" t="s">
        <v>77</v>
      </c>
      <c r="J122" s="35" t="s">
        <v>78</v>
      </c>
      <c r="K122" s="36"/>
      <c r="L122" s="30">
        <f t="shared" si="0"/>
        <v>-200</v>
      </c>
      <c r="M122" s="30">
        <f>IF(ISNUMBER(#REF!),IF(L122&lt;&gt;"",#REF!+L122,""),L122)</f>
        <v>-200</v>
      </c>
      <c r="N122" s="30">
        <f t="shared" si="1"/>
        <v>-1</v>
      </c>
      <c r="O122" s="30">
        <f>IF(ISNUMBER(#REF!),IF(N122&lt;&gt;"",#REF!+N122,""),N122)</f>
        <v>-1</v>
      </c>
      <c r="P122" s="56"/>
      <c r="Q122" s="57"/>
      <c r="R122" s="57"/>
      <c r="S122" s="57"/>
      <c r="T122" s="57"/>
      <c r="U122" s="57"/>
    </row>
    <row r="123" spans="1:21" s="12" customFormat="1" x14ac:dyDescent="0.25">
      <c r="A123" s="59">
        <v>42581</v>
      </c>
      <c r="B123" s="60" t="s">
        <v>18</v>
      </c>
      <c r="C123" s="61" t="s">
        <v>92</v>
      </c>
      <c r="D123" s="60" t="s">
        <v>72</v>
      </c>
      <c r="E123" s="31">
        <v>3.8</v>
      </c>
      <c r="F123" s="31" t="s">
        <v>22</v>
      </c>
      <c r="G123" s="32">
        <v>100</v>
      </c>
      <c r="H123" s="33">
        <v>0.02</v>
      </c>
      <c r="I123" s="34" t="s">
        <v>77</v>
      </c>
      <c r="J123" s="35" t="s">
        <v>75</v>
      </c>
      <c r="K123" s="36"/>
      <c r="L123" s="30">
        <f t="shared" si="0"/>
        <v>-100</v>
      </c>
      <c r="M123" s="30">
        <f>IF(ISNUMBER(#REF!),IF(L123&lt;&gt;"",#REF!+L123,""),L123)</f>
        <v>-100</v>
      </c>
      <c r="N123" s="30">
        <f t="shared" si="1"/>
        <v>-1</v>
      </c>
      <c r="O123" s="30">
        <f>IF(ISNUMBER(#REF!),IF(N123&lt;&gt;"",#REF!+N123,""),N123)</f>
        <v>-1</v>
      </c>
      <c r="P123" s="56"/>
      <c r="Q123" s="57"/>
      <c r="R123" s="57"/>
      <c r="S123" s="57"/>
      <c r="T123" s="57"/>
      <c r="U123" s="57"/>
    </row>
    <row r="124" spans="1:21" s="12" customFormat="1" x14ac:dyDescent="0.25">
      <c r="A124" s="59">
        <v>42581</v>
      </c>
      <c r="B124" s="60" t="s">
        <v>18</v>
      </c>
      <c r="C124" s="61" t="s">
        <v>91</v>
      </c>
      <c r="D124" s="60" t="s">
        <v>36</v>
      </c>
      <c r="E124" s="31">
        <v>4.3</v>
      </c>
      <c r="F124" s="31" t="s">
        <v>22</v>
      </c>
      <c r="G124" s="32">
        <v>200</v>
      </c>
      <c r="H124" s="33">
        <v>0</v>
      </c>
      <c r="I124" s="34" t="s">
        <v>68</v>
      </c>
      <c r="J124" s="35" t="s">
        <v>78</v>
      </c>
      <c r="K124" s="36"/>
      <c r="L124" s="30">
        <f t="shared" si="0"/>
        <v>660</v>
      </c>
      <c r="M124" s="30">
        <f>IF(ISNUMBER(#REF!),IF(L124&lt;&gt;"",#REF!+L124,""),L124)</f>
        <v>660</v>
      </c>
      <c r="N124" s="30">
        <f t="shared" si="1"/>
        <v>3.3</v>
      </c>
      <c r="O124" s="30">
        <f>IF(ISNUMBER(#REF!),IF(N124&lt;&gt;"",#REF!+N124,""),N124)</f>
        <v>3.3</v>
      </c>
      <c r="P124" s="56"/>
      <c r="Q124" s="57"/>
      <c r="R124" s="57"/>
      <c r="S124" s="57"/>
      <c r="T124" s="57"/>
      <c r="U124" s="57"/>
    </row>
    <row r="125" spans="1:21" s="12" customFormat="1" x14ac:dyDescent="0.25">
      <c r="A125" s="59">
        <v>42579</v>
      </c>
      <c r="B125" s="60" t="s">
        <v>18</v>
      </c>
      <c r="C125" s="61" t="s">
        <v>90</v>
      </c>
      <c r="D125" s="60" t="s">
        <v>36</v>
      </c>
      <c r="E125" s="31">
        <v>4.5</v>
      </c>
      <c r="F125" s="31" t="s">
        <v>22</v>
      </c>
      <c r="G125" s="32">
        <v>100</v>
      </c>
      <c r="H125" s="33">
        <v>0</v>
      </c>
      <c r="I125" s="34" t="s">
        <v>77</v>
      </c>
      <c r="J125" s="35" t="s">
        <v>75</v>
      </c>
      <c r="K125" s="36"/>
      <c r="L125" s="30">
        <f t="shared" si="0"/>
        <v>-100</v>
      </c>
      <c r="M125" s="30">
        <f>IF(ISNUMBER(#REF!),IF(L125&lt;&gt;"",#REF!+L125,""),L125)</f>
        <v>-100</v>
      </c>
      <c r="N125" s="30">
        <f t="shared" si="1"/>
        <v>-1</v>
      </c>
      <c r="O125" s="30">
        <f>IF(ISNUMBER(#REF!),IF(N125&lt;&gt;"",#REF!+N125,""),N125)</f>
        <v>-1</v>
      </c>
      <c r="P125" s="56"/>
      <c r="Q125" s="57"/>
      <c r="R125" s="57"/>
      <c r="S125" s="57"/>
      <c r="T125" s="57"/>
      <c r="U125" s="57"/>
    </row>
    <row r="126" spans="1:21" s="12" customFormat="1" x14ac:dyDescent="0.25">
      <c r="A126" s="59">
        <v>42579</v>
      </c>
      <c r="B126" s="60" t="s">
        <v>18</v>
      </c>
      <c r="C126" s="61" t="s">
        <v>89</v>
      </c>
      <c r="D126" s="60" t="s">
        <v>72</v>
      </c>
      <c r="E126" s="31">
        <v>3.25</v>
      </c>
      <c r="F126" s="31" t="s">
        <v>22</v>
      </c>
      <c r="G126" s="32">
        <v>100</v>
      </c>
      <c r="H126" s="33">
        <v>0.02</v>
      </c>
      <c r="I126" s="34" t="s">
        <v>68</v>
      </c>
      <c r="J126" s="35" t="s">
        <v>82</v>
      </c>
      <c r="K126" s="36"/>
      <c r="L126" s="30">
        <f t="shared" si="0"/>
        <v>220.5</v>
      </c>
      <c r="M126" s="30">
        <f>IF(ISNUMBER(#REF!),IF(L126&lt;&gt;"",#REF!+L126,""),L126)</f>
        <v>220.5</v>
      </c>
      <c r="N126" s="30">
        <f t="shared" si="1"/>
        <v>2.21</v>
      </c>
      <c r="O126" s="30">
        <f>IF(ISNUMBER(#REF!),IF(N126&lt;&gt;"",#REF!+N126,""),N126)</f>
        <v>2.21</v>
      </c>
      <c r="P126" s="56"/>
      <c r="Q126" s="57"/>
      <c r="R126" s="57"/>
      <c r="S126" s="57"/>
      <c r="T126" s="57"/>
      <c r="U126" s="57"/>
    </row>
    <row r="127" spans="1:21" s="12" customFormat="1" x14ac:dyDescent="0.25">
      <c r="A127" s="59">
        <v>42578</v>
      </c>
      <c r="B127" s="60" t="s">
        <v>18</v>
      </c>
      <c r="C127" s="61" t="s">
        <v>88</v>
      </c>
      <c r="D127" s="60" t="s">
        <v>72</v>
      </c>
      <c r="E127" s="31">
        <v>5</v>
      </c>
      <c r="F127" s="31" t="s">
        <v>22</v>
      </c>
      <c r="G127" s="32">
        <v>250</v>
      </c>
      <c r="H127" s="33">
        <v>0.02</v>
      </c>
      <c r="I127" s="34" t="s">
        <v>68</v>
      </c>
      <c r="J127" s="35" t="s">
        <v>78</v>
      </c>
      <c r="K127" s="36"/>
      <c r="L127" s="30">
        <f t="shared" si="0"/>
        <v>980</v>
      </c>
      <c r="M127" s="30">
        <f>IF(ISNUMBER(#REF!),IF(L127&lt;&gt;"",#REF!+L127,""),L127)</f>
        <v>980</v>
      </c>
      <c r="N127" s="30">
        <f t="shared" si="1"/>
        <v>3.92</v>
      </c>
      <c r="O127" s="30">
        <f>IF(ISNUMBER(#REF!),IF(N127&lt;&gt;"",#REF!+N127,""),N127)</f>
        <v>3.92</v>
      </c>
      <c r="P127" s="56"/>
      <c r="Q127" s="57"/>
      <c r="R127" s="57"/>
      <c r="S127" s="57"/>
      <c r="T127" s="57"/>
      <c r="U127" s="57"/>
    </row>
    <row r="128" spans="1:21" s="12" customFormat="1" x14ac:dyDescent="0.25">
      <c r="A128" s="59">
        <v>42577</v>
      </c>
      <c r="B128" s="60" t="s">
        <v>18</v>
      </c>
      <c r="C128" s="61" t="s">
        <v>87</v>
      </c>
      <c r="D128" s="60" t="s">
        <v>38</v>
      </c>
      <c r="E128" s="31">
        <v>1.38</v>
      </c>
      <c r="F128" s="31" t="s">
        <v>22</v>
      </c>
      <c r="G128" s="32">
        <v>100</v>
      </c>
      <c r="H128" s="33">
        <v>0</v>
      </c>
      <c r="I128" s="34" t="s">
        <v>77</v>
      </c>
      <c r="J128" s="35" t="s">
        <v>75</v>
      </c>
      <c r="K128" s="36"/>
      <c r="L128" s="30">
        <f t="shared" si="0"/>
        <v>-100</v>
      </c>
      <c r="M128" s="30">
        <f>IF(ISNUMBER(#REF!),IF(L128&lt;&gt;"",#REF!+L128,""),L128)</f>
        <v>-100</v>
      </c>
      <c r="N128" s="30">
        <f t="shared" si="1"/>
        <v>-1</v>
      </c>
      <c r="O128" s="30">
        <f>IF(ISNUMBER(#REF!),IF(N128&lt;&gt;"",#REF!+N128,""),N128)</f>
        <v>-1</v>
      </c>
      <c r="P128" s="56"/>
      <c r="Q128" s="57"/>
      <c r="R128" s="57"/>
      <c r="S128" s="57"/>
      <c r="T128" s="57"/>
      <c r="U128" s="57"/>
    </row>
    <row r="129" spans="1:21" s="12" customFormat="1" x14ac:dyDescent="0.25">
      <c r="A129" s="59">
        <v>42576</v>
      </c>
      <c r="B129" s="60" t="s">
        <v>18</v>
      </c>
      <c r="C129" s="61" t="s">
        <v>86</v>
      </c>
      <c r="D129" s="60" t="s">
        <v>36</v>
      </c>
      <c r="E129" s="31">
        <v>1.8420000000000001</v>
      </c>
      <c r="F129" s="31" t="s">
        <v>22</v>
      </c>
      <c r="G129" s="32">
        <v>150</v>
      </c>
      <c r="H129" s="33">
        <v>0</v>
      </c>
      <c r="I129" s="34" t="s">
        <v>68</v>
      </c>
      <c r="J129" s="35" t="s">
        <v>78</v>
      </c>
      <c r="K129" s="36"/>
      <c r="L129" s="30">
        <f t="shared" si="0"/>
        <v>126.3</v>
      </c>
      <c r="M129" s="30">
        <f>IF(ISNUMBER(#REF!),IF(L129&lt;&gt;"",#REF!+L129,""),L129)</f>
        <v>126.3</v>
      </c>
      <c r="N129" s="30">
        <f t="shared" si="1"/>
        <v>0.84</v>
      </c>
      <c r="O129" s="30">
        <f>IF(ISNUMBER(#REF!),IF(N129&lt;&gt;"",#REF!+N129,""),N129)</f>
        <v>0.84</v>
      </c>
      <c r="P129" s="56"/>
      <c r="Q129" s="57"/>
      <c r="R129" s="57"/>
      <c r="S129" s="57"/>
      <c r="T129" s="57"/>
      <c r="U129" s="57"/>
    </row>
    <row r="130" spans="1:21" s="12" customFormat="1" x14ac:dyDescent="0.25">
      <c r="A130" s="59">
        <v>42575</v>
      </c>
      <c r="B130" s="60" t="s">
        <v>18</v>
      </c>
      <c r="C130" s="61" t="s">
        <v>85</v>
      </c>
      <c r="D130" s="60" t="s">
        <v>36</v>
      </c>
      <c r="E130" s="31">
        <v>1.95</v>
      </c>
      <c r="F130" s="31" t="s">
        <v>22</v>
      </c>
      <c r="G130" s="32">
        <v>30</v>
      </c>
      <c r="H130" s="33">
        <v>0</v>
      </c>
      <c r="I130" s="34" t="s">
        <v>68</v>
      </c>
      <c r="J130" s="35" t="s">
        <v>78</v>
      </c>
      <c r="K130" s="36"/>
      <c r="L130" s="30">
        <f t="shared" si="0"/>
        <v>28.5</v>
      </c>
      <c r="M130" s="30">
        <f>IF(ISNUMBER(#REF!),IF(L130&lt;&gt;"",#REF!+L130,""),L130)</f>
        <v>28.5</v>
      </c>
      <c r="N130" s="30">
        <f t="shared" si="1"/>
        <v>0.95</v>
      </c>
      <c r="O130" s="30">
        <f>IF(ISNUMBER(#REF!),IF(N130&lt;&gt;"",#REF!+N130,""),N130)</f>
        <v>0.95</v>
      </c>
      <c r="P130" s="56"/>
      <c r="Q130" s="57"/>
      <c r="R130" s="57"/>
      <c r="S130" s="57"/>
      <c r="T130" s="57"/>
      <c r="U130" s="57"/>
    </row>
    <row r="131" spans="1:21" s="12" customFormat="1" x14ac:dyDescent="0.25">
      <c r="A131" s="59">
        <v>42575</v>
      </c>
      <c r="B131" s="60" t="s">
        <v>18</v>
      </c>
      <c r="C131" s="61" t="s">
        <v>84</v>
      </c>
      <c r="D131" s="60" t="s">
        <v>72</v>
      </c>
      <c r="E131" s="31">
        <v>1.38</v>
      </c>
      <c r="F131" s="31" t="s">
        <v>22</v>
      </c>
      <c r="G131" s="32">
        <v>100</v>
      </c>
      <c r="H131" s="33">
        <v>0.02</v>
      </c>
      <c r="I131" s="34" t="s">
        <v>68</v>
      </c>
      <c r="J131" s="35" t="s">
        <v>75</v>
      </c>
      <c r="K131" s="36"/>
      <c r="L131" s="30">
        <f t="shared" si="0"/>
        <v>37.24</v>
      </c>
      <c r="M131" s="30">
        <f>IF(ISNUMBER(#REF!),IF(L131&lt;&gt;"",#REF!+L131,""),L131)</f>
        <v>37.24</v>
      </c>
      <c r="N131" s="30">
        <f t="shared" si="1"/>
        <v>0.37</v>
      </c>
      <c r="O131" s="30">
        <f>IF(ISNUMBER(#REF!),IF(N131&lt;&gt;"",#REF!+N131,""),N131)</f>
        <v>0.37</v>
      </c>
      <c r="P131" s="56"/>
      <c r="Q131" s="57"/>
      <c r="R131" s="57"/>
      <c r="S131" s="57"/>
      <c r="T131" s="57"/>
      <c r="U131" s="57"/>
    </row>
    <row r="132" spans="1:21" s="12" customFormat="1" x14ac:dyDescent="0.25">
      <c r="A132" s="59">
        <v>42574</v>
      </c>
      <c r="B132" s="60" t="s">
        <v>18</v>
      </c>
      <c r="C132" s="61" t="s">
        <v>83</v>
      </c>
      <c r="D132" s="60" t="s">
        <v>72</v>
      </c>
      <c r="E132" s="31">
        <v>1.45</v>
      </c>
      <c r="F132" s="31" t="s">
        <v>22</v>
      </c>
      <c r="G132" s="32">
        <v>100</v>
      </c>
      <c r="H132" s="33">
        <v>0.02</v>
      </c>
      <c r="I132" s="34" t="s">
        <v>68</v>
      </c>
      <c r="J132" s="35" t="s">
        <v>75</v>
      </c>
      <c r="K132" s="36"/>
      <c r="L132" s="30">
        <f t="shared" si="0"/>
        <v>44.1</v>
      </c>
      <c r="M132" s="30">
        <f>IF(ISNUMBER(#REF!),IF(L132&lt;&gt;"",#REF!+L132,""),L132)</f>
        <v>44.1</v>
      </c>
      <c r="N132" s="30">
        <f t="shared" si="1"/>
        <v>0.44</v>
      </c>
      <c r="O132" s="30">
        <f>IF(ISNUMBER(#REF!),IF(N132&lt;&gt;"",#REF!+N132,""),N132)</f>
        <v>0.44</v>
      </c>
      <c r="P132" s="56"/>
      <c r="Q132" s="57"/>
      <c r="R132" s="57"/>
      <c r="S132" s="57"/>
      <c r="T132" s="57"/>
      <c r="U132" s="57"/>
    </row>
    <row r="133" spans="1:21" s="12" customFormat="1" x14ac:dyDescent="0.25">
      <c r="A133" s="59">
        <v>42574</v>
      </c>
      <c r="B133" s="60" t="s">
        <v>18</v>
      </c>
      <c r="C133" s="61" t="s">
        <v>81</v>
      </c>
      <c r="D133" s="60" t="s">
        <v>36</v>
      </c>
      <c r="E133" s="31">
        <v>2.5</v>
      </c>
      <c r="F133" s="31" t="s">
        <v>22</v>
      </c>
      <c r="G133" s="32">
        <v>100</v>
      </c>
      <c r="H133" s="33">
        <v>0</v>
      </c>
      <c r="I133" s="34" t="s">
        <v>68</v>
      </c>
      <c r="J133" s="35" t="s">
        <v>78</v>
      </c>
      <c r="K133" s="36"/>
      <c r="L133" s="30">
        <f t="shared" si="0"/>
        <v>150</v>
      </c>
      <c r="M133" s="30">
        <f>IF(ISNUMBER(#REF!),IF(L133&lt;&gt;"",#REF!+L133,""),L133)</f>
        <v>150</v>
      </c>
      <c r="N133" s="30">
        <f t="shared" si="1"/>
        <v>1.5</v>
      </c>
      <c r="O133" s="30">
        <f>IF(ISNUMBER(#REF!),IF(N133&lt;&gt;"",#REF!+N133,""),N133)</f>
        <v>1.5</v>
      </c>
      <c r="P133" s="56"/>
      <c r="Q133" s="57"/>
      <c r="R133" s="57"/>
      <c r="S133" s="57"/>
      <c r="T133" s="57"/>
      <c r="U133" s="57"/>
    </row>
    <row r="134" spans="1:21" s="12" customFormat="1" x14ac:dyDescent="0.25">
      <c r="A134" s="59">
        <v>42573</v>
      </c>
      <c r="B134" s="60" t="s">
        <v>18</v>
      </c>
      <c r="C134" s="61" t="s">
        <v>80</v>
      </c>
      <c r="D134" s="60" t="s">
        <v>79</v>
      </c>
      <c r="E134" s="31">
        <v>2.69</v>
      </c>
      <c r="F134" s="31" t="s">
        <v>22</v>
      </c>
      <c r="G134" s="32">
        <v>100</v>
      </c>
      <c r="H134" s="33">
        <v>0</v>
      </c>
      <c r="I134" s="34" t="s">
        <v>68</v>
      </c>
      <c r="J134" s="35" t="s">
        <v>82</v>
      </c>
      <c r="K134" s="36"/>
      <c r="L134" s="30">
        <f t="shared" si="0"/>
        <v>169</v>
      </c>
      <c r="M134" s="30">
        <f>IF(ISNUMBER(#REF!),IF(L134&lt;&gt;"",#REF!+L134,""),L134)</f>
        <v>169</v>
      </c>
      <c r="N134" s="30">
        <f t="shared" si="1"/>
        <v>1.69</v>
      </c>
      <c r="O134" s="30">
        <f>IF(ISNUMBER(#REF!),IF(N134&lt;&gt;"",#REF!+N134,""),N134)</f>
        <v>1.69</v>
      </c>
      <c r="P134" s="56"/>
      <c r="Q134" s="57"/>
      <c r="R134" s="57"/>
      <c r="S134" s="57"/>
      <c r="T134" s="57"/>
      <c r="U134" s="57"/>
    </row>
    <row r="135" spans="1:21" s="12" customFormat="1" x14ac:dyDescent="0.25">
      <c r="A135" s="59">
        <v>42573</v>
      </c>
      <c r="B135" s="60" t="s">
        <v>18</v>
      </c>
      <c r="C135" s="61" t="s">
        <v>76</v>
      </c>
      <c r="D135" s="60" t="s">
        <v>42</v>
      </c>
      <c r="E135" s="31">
        <v>1.4</v>
      </c>
      <c r="F135" s="31" t="s">
        <v>22</v>
      </c>
      <c r="G135" s="32">
        <v>50</v>
      </c>
      <c r="H135" s="33">
        <v>0</v>
      </c>
      <c r="I135" s="34" t="s">
        <v>77</v>
      </c>
      <c r="J135" s="35" t="s">
        <v>78</v>
      </c>
      <c r="K135" s="36"/>
      <c r="L135" s="30">
        <f t="shared" si="0"/>
        <v>-50</v>
      </c>
      <c r="M135" s="30">
        <f>IF(ISNUMBER(#REF!),IF(L135&lt;&gt;"",#REF!+L135,""),L135)</f>
        <v>-50</v>
      </c>
      <c r="N135" s="30">
        <f t="shared" si="1"/>
        <v>-1</v>
      </c>
      <c r="O135" s="30">
        <f>IF(ISNUMBER(#REF!),IF(N135&lt;&gt;"",#REF!+N135,""),N135)</f>
        <v>-1</v>
      </c>
      <c r="P135" s="56"/>
      <c r="Q135" s="57"/>
      <c r="R135" s="57"/>
      <c r="S135" s="57"/>
      <c r="T135" s="57"/>
      <c r="U135" s="57"/>
    </row>
    <row r="136" spans="1:21" s="12" customFormat="1" x14ac:dyDescent="0.25">
      <c r="A136" s="59">
        <v>42572</v>
      </c>
      <c r="B136" s="60" t="s">
        <v>18</v>
      </c>
      <c r="C136" s="61" t="s">
        <v>69</v>
      </c>
      <c r="D136" s="60" t="s">
        <v>36</v>
      </c>
      <c r="E136" s="31">
        <v>4.3</v>
      </c>
      <c r="F136" s="31" t="s">
        <v>22</v>
      </c>
      <c r="G136" s="32">
        <v>1000</v>
      </c>
      <c r="H136" s="33">
        <v>0</v>
      </c>
      <c r="I136" s="34" t="s">
        <v>68</v>
      </c>
      <c r="J136" s="35" t="s">
        <v>75</v>
      </c>
      <c r="K136" s="36"/>
      <c r="L136" s="30">
        <f t="shared" si="0"/>
        <v>3300</v>
      </c>
      <c r="M136" s="30">
        <f>IF(ISNUMBER(#REF!),IF(L136&lt;&gt;"",#REF!+L136,""),L136)</f>
        <v>3300</v>
      </c>
      <c r="N136" s="30">
        <f t="shared" si="1"/>
        <v>3.3</v>
      </c>
      <c r="O136" s="30">
        <f>IF(ISNUMBER(#REF!),IF(N136&lt;&gt;"",#REF!+N136,""),N136)</f>
        <v>3.3</v>
      </c>
      <c r="P136" s="56"/>
      <c r="Q136" s="57"/>
      <c r="R136" s="57"/>
      <c r="S136" s="57"/>
      <c r="T136" s="57"/>
      <c r="U136" s="57"/>
    </row>
    <row r="137" spans="1:21" s="12" customFormat="1" x14ac:dyDescent="0.25">
      <c r="A137" s="59"/>
      <c r="B137" s="60"/>
      <c r="C137" s="61"/>
      <c r="D137" s="60"/>
      <c r="E137" s="31"/>
      <c r="F137" s="31"/>
      <c r="G137" s="32"/>
      <c r="H137" s="33"/>
      <c r="I137" s="34"/>
      <c r="J137" s="35"/>
      <c r="K137" s="36"/>
      <c r="L137" s="30"/>
      <c r="M137" s="30"/>
      <c r="N137" s="30"/>
      <c r="O137" s="30"/>
      <c r="P137" s="56"/>
      <c r="Q137" s="57"/>
      <c r="R137" s="57"/>
      <c r="S137" s="57"/>
      <c r="T137" s="57"/>
      <c r="U137" s="57"/>
    </row>
    <row r="138" spans="1:21" x14ac:dyDescent="0.25">
      <c r="A138" s="59"/>
      <c r="B138" s="60"/>
      <c r="C138" s="61"/>
      <c r="D138" s="60"/>
      <c r="E138" s="31"/>
      <c r="F138" s="31"/>
      <c r="G138" s="32"/>
      <c r="H138" s="33"/>
      <c r="I138" s="34"/>
      <c r="J138" s="35"/>
      <c r="K138" s="36"/>
      <c r="L138" s="30"/>
      <c r="M138" s="30"/>
      <c r="N138" s="30"/>
      <c r="O138" s="30"/>
      <c r="P138" s="56"/>
      <c r="Q138" s="57"/>
      <c r="R138" s="57"/>
      <c r="S138" s="57"/>
      <c r="T138" s="57"/>
      <c r="U138" s="57"/>
    </row>
    <row r="139" spans="1:21" s="12" customFormat="1" x14ac:dyDescent="0.25">
      <c r="A139" s="62"/>
      <c r="B139" s="63"/>
      <c r="C139" s="63"/>
      <c r="D139" s="63"/>
      <c r="E139" s="7"/>
      <c r="F139" s="7"/>
      <c r="G139" s="15"/>
      <c r="H139" s="5"/>
      <c r="I139" s="13"/>
      <c r="J139" s="35"/>
      <c r="K139" s="25"/>
      <c r="P139" s="8"/>
      <c r="S139" s="2"/>
    </row>
    <row r="140" spans="1:21" s="12" customFormat="1" x14ac:dyDescent="0.25">
      <c r="A140" s="62"/>
      <c r="B140" s="63"/>
      <c r="C140" s="63"/>
      <c r="D140" s="63"/>
      <c r="E140" s="7"/>
      <c r="F140" s="7"/>
      <c r="G140" s="15"/>
      <c r="H140" s="5"/>
      <c r="I140" s="13"/>
      <c r="J140" s="35"/>
      <c r="K140" s="25"/>
      <c r="P140" s="8"/>
      <c r="S140" s="2"/>
    </row>
    <row r="141" spans="1:21" s="12" customFormat="1" x14ac:dyDescent="0.25">
      <c r="A141" s="62"/>
      <c r="B141" s="63"/>
      <c r="C141" s="63"/>
      <c r="D141" s="63"/>
      <c r="E141" s="7"/>
      <c r="F141" s="7"/>
      <c r="G141" s="15"/>
      <c r="H141" s="5"/>
      <c r="I141" s="13"/>
      <c r="J141" s="35"/>
      <c r="K141" s="25"/>
      <c r="P141" s="8"/>
      <c r="S141" s="2"/>
    </row>
    <row r="142" spans="1:21" s="12" customFormat="1" x14ac:dyDescent="0.25">
      <c r="A142" s="14"/>
      <c r="E142" s="7"/>
      <c r="F142" s="7"/>
      <c r="G142" s="15"/>
      <c r="H142" s="5"/>
      <c r="I142" s="13"/>
      <c r="J142" s="35"/>
      <c r="K142" s="25"/>
      <c r="P142" s="8"/>
      <c r="S142" s="2"/>
    </row>
    <row r="143" spans="1:21" s="12" customFormat="1" x14ac:dyDescent="0.25">
      <c r="A143" s="14"/>
      <c r="E143" s="7"/>
      <c r="F143" s="7"/>
      <c r="G143" s="15"/>
      <c r="H143" s="5"/>
      <c r="I143" s="13"/>
      <c r="J143" s="35"/>
      <c r="K143" s="25"/>
      <c r="P143" s="8"/>
      <c r="S143" s="2"/>
    </row>
    <row r="144" spans="1:21" s="12" customFormat="1" x14ac:dyDescent="0.25">
      <c r="A144" s="14"/>
      <c r="E144" s="7"/>
      <c r="F144" s="7"/>
      <c r="G144" s="15"/>
      <c r="H144" s="5"/>
      <c r="I144" s="13"/>
      <c r="J144" s="35"/>
      <c r="K144" s="25"/>
      <c r="P144" s="8"/>
      <c r="S144" s="2"/>
    </row>
    <row r="145" spans="1:19" s="12" customFormat="1" x14ac:dyDescent="0.25">
      <c r="A145" s="14"/>
      <c r="E145" s="7"/>
      <c r="F145" s="7"/>
      <c r="G145" s="15"/>
      <c r="H145" s="5"/>
      <c r="I145" s="13"/>
      <c r="J145" s="35"/>
      <c r="K145" s="25"/>
      <c r="P145" s="8"/>
      <c r="S145" s="2"/>
    </row>
    <row r="146" spans="1:19" s="12" customFormat="1" x14ac:dyDescent="0.25">
      <c r="A146" s="14"/>
      <c r="E146" s="7"/>
      <c r="F146" s="7"/>
      <c r="G146" s="15"/>
      <c r="H146" s="5"/>
      <c r="I146" s="13"/>
      <c r="J146" s="35"/>
      <c r="K146" s="25"/>
      <c r="P146" s="8"/>
      <c r="S146" s="2"/>
    </row>
    <row r="147" spans="1:19" s="12" customFormat="1" x14ac:dyDescent="0.25">
      <c r="A147" s="14"/>
      <c r="E147" s="7"/>
      <c r="F147" s="7"/>
      <c r="G147" s="15"/>
      <c r="H147" s="5"/>
      <c r="I147" s="13"/>
      <c r="J147" s="35"/>
      <c r="K147" s="25"/>
      <c r="P147" s="8"/>
      <c r="S147" s="2"/>
    </row>
    <row r="148" spans="1:19" x14ac:dyDescent="0.25">
      <c r="J148" s="35"/>
    </row>
    <row r="149" spans="1:19" x14ac:dyDescent="0.25">
      <c r="J149" s="35"/>
    </row>
    <row r="150" spans="1:19" x14ac:dyDescent="0.25">
      <c r="J150" s="35"/>
    </row>
    <row r="151" spans="1:19" x14ac:dyDescent="0.25">
      <c r="J151" s="35"/>
    </row>
    <row r="152" spans="1:19" x14ac:dyDescent="0.25">
      <c r="J152" s="35"/>
    </row>
    <row r="153" spans="1:19" x14ac:dyDescent="0.25">
      <c r="J153" s="35"/>
    </row>
    <row r="154" spans="1:19" x14ac:dyDescent="0.25">
      <c r="J154" s="35"/>
    </row>
    <row r="155" spans="1:19" x14ac:dyDescent="0.25">
      <c r="J155" s="35"/>
    </row>
    <row r="156" spans="1:19" x14ac:dyDescent="0.25">
      <c r="J156" s="35"/>
    </row>
    <row r="157" spans="1:19" x14ac:dyDescent="0.25">
      <c r="J157" s="35"/>
    </row>
    <row r="158" spans="1:19" x14ac:dyDescent="0.25">
      <c r="J158" s="35"/>
    </row>
    <row r="159" spans="1:19" x14ac:dyDescent="0.25">
      <c r="J159" s="35"/>
    </row>
    <row r="160" spans="1:19" x14ac:dyDescent="0.25">
      <c r="J160" s="35"/>
    </row>
    <row r="161" spans="10:10" x14ac:dyDescent="0.25">
      <c r="J161" s="35"/>
    </row>
    <row r="162" spans="10:10" x14ac:dyDescent="0.25">
      <c r="J162" s="35"/>
    </row>
    <row r="163" spans="10:10" x14ac:dyDescent="0.25">
      <c r="J163" s="35"/>
    </row>
    <row r="164" spans="10:10" x14ac:dyDescent="0.25">
      <c r="J164" s="35"/>
    </row>
    <row r="165" spans="10:10" x14ac:dyDescent="0.25">
      <c r="J165" s="35"/>
    </row>
    <row r="166" spans="10:10" x14ac:dyDescent="0.25">
      <c r="J166" s="35"/>
    </row>
    <row r="167" spans="10:10" x14ac:dyDescent="0.25">
      <c r="J167" s="35"/>
    </row>
    <row r="168" spans="10:10" x14ac:dyDescent="0.25">
      <c r="J168" s="35"/>
    </row>
    <row r="169" spans="10:10" x14ac:dyDescent="0.25">
      <c r="J169" s="35"/>
    </row>
    <row r="170" spans="10:10" x14ac:dyDescent="0.25">
      <c r="J170" s="35"/>
    </row>
    <row r="171" spans="10:10" x14ac:dyDescent="0.25">
      <c r="J171" s="35"/>
    </row>
    <row r="172" spans="10:10" x14ac:dyDescent="0.25">
      <c r="J172" s="35"/>
    </row>
    <row r="173" spans="10:10" x14ac:dyDescent="0.25">
      <c r="J173" s="35"/>
    </row>
    <row r="174" spans="10:10" x14ac:dyDescent="0.25">
      <c r="J174" s="35"/>
    </row>
    <row r="175" spans="10:10" x14ac:dyDescent="0.25">
      <c r="J175" s="35"/>
    </row>
    <row r="176" spans="10:10" x14ac:dyDescent="0.25">
      <c r="J176" s="35"/>
    </row>
    <row r="177" spans="10:10" x14ac:dyDescent="0.25">
      <c r="J177" s="35"/>
    </row>
    <row r="178" spans="10:10" x14ac:dyDescent="0.25">
      <c r="J178" s="35"/>
    </row>
    <row r="179" spans="10:10" x14ac:dyDescent="0.25">
      <c r="J179" s="35"/>
    </row>
    <row r="180" spans="10:10" x14ac:dyDescent="0.25">
      <c r="J180" s="35"/>
    </row>
    <row r="181" spans="10:10" x14ac:dyDescent="0.25">
      <c r="J181" s="35"/>
    </row>
    <row r="182" spans="10:10" x14ac:dyDescent="0.25">
      <c r="J182" s="35"/>
    </row>
    <row r="183" spans="10:10" x14ac:dyDescent="0.25">
      <c r="J183" s="35"/>
    </row>
    <row r="184" spans="10:10" x14ac:dyDescent="0.25">
      <c r="J184" s="35"/>
    </row>
    <row r="185" spans="10:10" x14ac:dyDescent="0.25">
      <c r="J185" s="35"/>
    </row>
    <row r="186" spans="10:10" x14ac:dyDescent="0.25">
      <c r="J186" s="35"/>
    </row>
    <row r="187" spans="10:10" x14ac:dyDescent="0.25">
      <c r="J187" s="35"/>
    </row>
    <row r="188" spans="10:10" x14ac:dyDescent="0.25">
      <c r="J188" s="35"/>
    </row>
    <row r="189" spans="10:10" x14ac:dyDescent="0.25">
      <c r="J189" s="35"/>
    </row>
    <row r="190" spans="10:10" x14ac:dyDescent="0.25">
      <c r="J190" s="35"/>
    </row>
    <row r="191" spans="10:10" x14ac:dyDescent="0.25">
      <c r="J191" s="35"/>
    </row>
    <row r="192" spans="10:10" x14ac:dyDescent="0.25">
      <c r="J192" s="35"/>
    </row>
    <row r="193" spans="10:10" x14ac:dyDescent="0.25">
      <c r="J193" s="35"/>
    </row>
    <row r="194" spans="10:10" x14ac:dyDescent="0.25">
      <c r="J194" s="35"/>
    </row>
    <row r="195" spans="10:10" x14ac:dyDescent="0.25">
      <c r="J195" s="35"/>
    </row>
    <row r="196" spans="10:10" x14ac:dyDescent="0.25">
      <c r="J196" s="35"/>
    </row>
    <row r="197" spans="10:10" x14ac:dyDescent="0.25">
      <c r="J197" s="35"/>
    </row>
    <row r="198" spans="10:10" x14ac:dyDescent="0.25">
      <c r="J198" s="35"/>
    </row>
    <row r="199" spans="10:10" x14ac:dyDescent="0.25">
      <c r="J199" s="35"/>
    </row>
    <row r="200" spans="10:10" x14ac:dyDescent="0.25">
      <c r="J200" s="35"/>
    </row>
    <row r="201" spans="10:10" x14ac:dyDescent="0.25">
      <c r="J201" s="35"/>
    </row>
    <row r="202" spans="10:10" x14ac:dyDescent="0.25">
      <c r="J202" s="35"/>
    </row>
    <row r="203" spans="10:10" x14ac:dyDescent="0.25">
      <c r="J203" s="35"/>
    </row>
    <row r="204" spans="10:10" x14ac:dyDescent="0.25">
      <c r="J204" s="35"/>
    </row>
    <row r="205" spans="10:10" x14ac:dyDescent="0.25">
      <c r="J205" s="35"/>
    </row>
    <row r="206" spans="10:10" x14ac:dyDescent="0.25">
      <c r="J206" s="35"/>
    </row>
    <row r="207" spans="10:10" x14ac:dyDescent="0.25">
      <c r="J207" s="35"/>
    </row>
    <row r="208" spans="10:10" x14ac:dyDescent="0.25">
      <c r="J208" s="35"/>
    </row>
    <row r="209" spans="10:10" x14ac:dyDescent="0.25">
      <c r="J209" s="35"/>
    </row>
    <row r="210" spans="10:10" x14ac:dyDescent="0.25">
      <c r="J210" s="35"/>
    </row>
    <row r="211" spans="10:10" x14ac:dyDescent="0.25">
      <c r="J211" s="35"/>
    </row>
    <row r="212" spans="10:10" x14ac:dyDescent="0.25">
      <c r="J212" s="35"/>
    </row>
    <row r="213" spans="10:10" x14ac:dyDescent="0.25">
      <c r="J213" s="35"/>
    </row>
    <row r="214" spans="10:10" x14ac:dyDescent="0.25">
      <c r="J214" s="35"/>
    </row>
    <row r="215" spans="10:10" x14ac:dyDescent="0.25">
      <c r="J215" s="35"/>
    </row>
    <row r="216" spans="10:10" x14ac:dyDescent="0.25">
      <c r="J216" s="35"/>
    </row>
    <row r="217" spans="10:10" x14ac:dyDescent="0.25">
      <c r="J217" s="35"/>
    </row>
    <row r="218" spans="10:10" x14ac:dyDescent="0.25">
      <c r="J218" s="35"/>
    </row>
    <row r="219" spans="10:10" x14ac:dyDescent="0.25">
      <c r="J219" s="35"/>
    </row>
    <row r="220" spans="10:10" x14ac:dyDescent="0.25">
      <c r="J220" s="35"/>
    </row>
    <row r="221" spans="10:10" x14ac:dyDescent="0.25">
      <c r="J221" s="35"/>
    </row>
    <row r="222" spans="10:10" x14ac:dyDescent="0.25">
      <c r="J222" s="35"/>
    </row>
    <row r="223" spans="10:10" x14ac:dyDescent="0.25">
      <c r="J223" s="35"/>
    </row>
    <row r="224" spans="10:10" x14ac:dyDescent="0.25">
      <c r="J224" s="35"/>
    </row>
    <row r="225" spans="10:10" x14ac:dyDescent="0.25">
      <c r="J225" s="35"/>
    </row>
    <row r="226" spans="10:10" x14ac:dyDescent="0.25">
      <c r="J226" s="35"/>
    </row>
    <row r="227" spans="10:10" x14ac:dyDescent="0.25">
      <c r="J227" s="35"/>
    </row>
    <row r="228" spans="10:10" x14ac:dyDescent="0.25">
      <c r="J228" s="35"/>
    </row>
    <row r="229" spans="10:10" x14ac:dyDescent="0.25">
      <c r="J229" s="35"/>
    </row>
    <row r="230" spans="10:10" x14ac:dyDescent="0.25">
      <c r="J230" s="35"/>
    </row>
    <row r="231" spans="10:10" x14ac:dyDescent="0.25">
      <c r="J231" s="35"/>
    </row>
    <row r="232" spans="10:10" x14ac:dyDescent="0.25">
      <c r="J232" s="35"/>
    </row>
    <row r="233" spans="10:10" x14ac:dyDescent="0.25">
      <c r="J233" s="35"/>
    </row>
    <row r="234" spans="10:10" x14ac:dyDescent="0.25">
      <c r="J234" s="35"/>
    </row>
    <row r="235" spans="10:10" x14ac:dyDescent="0.25">
      <c r="J235" s="35"/>
    </row>
    <row r="236" spans="10:10" x14ac:dyDescent="0.25">
      <c r="J236" s="35"/>
    </row>
    <row r="237" spans="10:10" x14ac:dyDescent="0.25">
      <c r="J237" s="35"/>
    </row>
    <row r="238" spans="10:10" x14ac:dyDescent="0.25">
      <c r="J238" s="35"/>
    </row>
    <row r="239" spans="10:10" x14ac:dyDescent="0.25">
      <c r="J239" s="35"/>
    </row>
    <row r="240" spans="10:10" x14ac:dyDescent="0.25">
      <c r="J240" s="35"/>
    </row>
    <row r="241" spans="10:10" x14ac:dyDescent="0.25">
      <c r="J241" s="35"/>
    </row>
    <row r="242" spans="10:10" x14ac:dyDescent="0.25">
      <c r="J242" s="35"/>
    </row>
    <row r="243" spans="10:10" x14ac:dyDescent="0.25">
      <c r="J243" s="35"/>
    </row>
    <row r="244" spans="10:10" x14ac:dyDescent="0.25">
      <c r="J244" s="35"/>
    </row>
    <row r="245" spans="10:10" x14ac:dyDescent="0.25">
      <c r="J245" s="35"/>
    </row>
    <row r="246" spans="10:10" x14ac:dyDescent="0.25">
      <c r="J246" s="35"/>
    </row>
    <row r="247" spans="10:10" x14ac:dyDescent="0.25">
      <c r="J247" s="35"/>
    </row>
    <row r="248" spans="10:10" x14ac:dyDescent="0.25">
      <c r="J248" s="35"/>
    </row>
    <row r="249" spans="10:10" x14ac:dyDescent="0.25">
      <c r="J249" s="35"/>
    </row>
    <row r="250" spans="10:10" x14ac:dyDescent="0.25">
      <c r="J250" s="35"/>
    </row>
    <row r="251" spans="10:10" x14ac:dyDescent="0.25">
      <c r="J251" s="35"/>
    </row>
    <row r="252" spans="10:10" x14ac:dyDescent="0.25">
      <c r="J252" s="35"/>
    </row>
    <row r="253" spans="10:10" x14ac:dyDescent="0.25">
      <c r="J253" s="35"/>
    </row>
    <row r="254" spans="10:10" x14ac:dyDescent="0.25">
      <c r="J254" s="35"/>
    </row>
    <row r="255" spans="10:10" x14ac:dyDescent="0.25">
      <c r="J255" s="35"/>
    </row>
    <row r="256" spans="10:10" x14ac:dyDescent="0.25">
      <c r="J256" s="35"/>
    </row>
    <row r="257" spans="10:10" x14ac:dyDescent="0.25">
      <c r="J257" s="35"/>
    </row>
    <row r="258" spans="10:10" x14ac:dyDescent="0.25">
      <c r="J258" s="35"/>
    </row>
    <row r="259" spans="10:10" x14ac:dyDescent="0.25">
      <c r="J259" s="35"/>
    </row>
    <row r="260" spans="10:10" x14ac:dyDescent="0.25">
      <c r="J260" s="35"/>
    </row>
    <row r="261" spans="10:10" x14ac:dyDescent="0.25">
      <c r="J261" s="35"/>
    </row>
    <row r="262" spans="10:10" x14ac:dyDescent="0.25">
      <c r="J262" s="35"/>
    </row>
    <row r="263" spans="10:10" x14ac:dyDescent="0.25">
      <c r="J263" s="35"/>
    </row>
    <row r="264" spans="10:10" x14ac:dyDescent="0.25">
      <c r="J264" s="35"/>
    </row>
    <row r="265" spans="10:10" x14ac:dyDescent="0.25">
      <c r="J265" s="35"/>
    </row>
    <row r="266" spans="10:10" x14ac:dyDescent="0.25">
      <c r="J266" s="35"/>
    </row>
    <row r="267" spans="10:10" x14ac:dyDescent="0.25">
      <c r="J267" s="35"/>
    </row>
    <row r="268" spans="10:10" x14ac:dyDescent="0.25">
      <c r="J268" s="35"/>
    </row>
    <row r="269" spans="10:10" x14ac:dyDescent="0.25">
      <c r="J269" s="35"/>
    </row>
    <row r="270" spans="10:10" x14ac:dyDescent="0.25">
      <c r="J270" s="35"/>
    </row>
    <row r="271" spans="10:10" x14ac:dyDescent="0.25">
      <c r="J271" s="35"/>
    </row>
    <row r="272" spans="10:10" x14ac:dyDescent="0.25">
      <c r="J272" s="35"/>
    </row>
    <row r="273" spans="10:10" x14ac:dyDescent="0.25">
      <c r="J273" s="35"/>
    </row>
    <row r="274" spans="10:10" x14ac:dyDescent="0.25">
      <c r="J274" s="35"/>
    </row>
    <row r="275" spans="10:10" x14ac:dyDescent="0.25">
      <c r="J275" s="35"/>
    </row>
    <row r="276" spans="10:10" x14ac:dyDescent="0.25">
      <c r="J276" s="35"/>
    </row>
    <row r="277" spans="10:10" x14ac:dyDescent="0.25">
      <c r="J277" s="35"/>
    </row>
    <row r="278" spans="10:10" x14ac:dyDescent="0.25">
      <c r="J278" s="35"/>
    </row>
    <row r="279" spans="10:10" x14ac:dyDescent="0.25">
      <c r="J279" s="35"/>
    </row>
    <row r="280" spans="10:10" x14ac:dyDescent="0.25">
      <c r="J280" s="35"/>
    </row>
    <row r="281" spans="10:10" x14ac:dyDescent="0.25">
      <c r="J281" s="35"/>
    </row>
    <row r="282" spans="10:10" x14ac:dyDescent="0.25">
      <c r="J282" s="35"/>
    </row>
    <row r="283" spans="10:10" x14ac:dyDescent="0.25">
      <c r="J283" s="35"/>
    </row>
    <row r="284" spans="10:10" x14ac:dyDescent="0.25">
      <c r="J284" s="35"/>
    </row>
    <row r="285" spans="10:10" x14ac:dyDescent="0.25">
      <c r="J285" s="35"/>
    </row>
    <row r="286" spans="10:10" x14ac:dyDescent="0.25">
      <c r="J286" s="35"/>
    </row>
    <row r="287" spans="10:10" x14ac:dyDescent="0.25">
      <c r="J287" s="35"/>
    </row>
    <row r="288" spans="10:10" x14ac:dyDescent="0.25">
      <c r="J288" s="35"/>
    </row>
    <row r="289" spans="10:10" x14ac:dyDescent="0.25">
      <c r="J289" s="35"/>
    </row>
    <row r="290" spans="10:10" x14ac:dyDescent="0.25">
      <c r="J290" s="35"/>
    </row>
    <row r="291" spans="10:10" x14ac:dyDescent="0.25">
      <c r="J291" s="35"/>
    </row>
    <row r="292" spans="10:10" x14ac:dyDescent="0.25">
      <c r="J292" s="35"/>
    </row>
    <row r="293" spans="10:10" x14ac:dyDescent="0.25">
      <c r="J293" s="35"/>
    </row>
    <row r="294" spans="10:10" x14ac:dyDescent="0.25">
      <c r="J294" s="35"/>
    </row>
    <row r="295" spans="10:10" x14ac:dyDescent="0.25">
      <c r="J295" s="35"/>
    </row>
  </sheetData>
  <sheetProtection formatCells="0" formatColumns="0" formatRows="0" insertColumns="0" insertRows="0" insertHyperlinks="0" deleteColumns="0" deleteRows="0" sort="0" autoFilter="0" pivotTables="0"/>
  <conditionalFormatting sqref="L138:O138">
    <cfRule type="cellIs" dxfId="1442" priority="2989" operator="equal">
      <formula>0</formula>
    </cfRule>
    <cfRule type="cellIs" dxfId="1441" priority="2990" operator="lessThan">
      <formula>0</formula>
    </cfRule>
    <cfRule type="cellIs" dxfId="1440" priority="2991" operator="greaterThan">
      <formula>0</formula>
    </cfRule>
  </conditionalFormatting>
  <conditionalFormatting sqref="L137">
    <cfRule type="cellIs" dxfId="1439" priority="1438" operator="equal">
      <formula>0</formula>
    </cfRule>
    <cfRule type="cellIs" dxfId="1438" priority="1439" operator="lessThan">
      <formula>0</formula>
    </cfRule>
    <cfRule type="cellIs" dxfId="1437" priority="1440" operator="greaterThan">
      <formula>0</formula>
    </cfRule>
  </conditionalFormatting>
  <conditionalFormatting sqref="M137">
    <cfRule type="cellIs" dxfId="1436" priority="1435" operator="equal">
      <formula>0</formula>
    </cfRule>
    <cfRule type="cellIs" dxfId="1435" priority="1436" operator="lessThan">
      <formula>0</formula>
    </cfRule>
    <cfRule type="cellIs" dxfId="1434" priority="1437" operator="greaterThan">
      <formula>0</formula>
    </cfRule>
  </conditionalFormatting>
  <conditionalFormatting sqref="N137">
    <cfRule type="cellIs" dxfId="1433" priority="1432" operator="equal">
      <formula>0</formula>
    </cfRule>
    <cfRule type="cellIs" dxfId="1432" priority="1433" operator="lessThan">
      <formula>0</formula>
    </cfRule>
    <cfRule type="cellIs" dxfId="1431" priority="1434" operator="greaterThan">
      <formula>0</formula>
    </cfRule>
  </conditionalFormatting>
  <conditionalFormatting sqref="O137">
    <cfRule type="cellIs" dxfId="1430" priority="1429" operator="equal">
      <formula>0</formula>
    </cfRule>
    <cfRule type="cellIs" dxfId="1429" priority="1430" operator="lessThan">
      <formula>0</formula>
    </cfRule>
    <cfRule type="cellIs" dxfId="1428" priority="1431" operator="greaterThan">
      <formula>0</formula>
    </cfRule>
  </conditionalFormatting>
  <conditionalFormatting sqref="L136">
    <cfRule type="cellIs" dxfId="1427" priority="1426" operator="equal">
      <formula>0</formula>
    </cfRule>
    <cfRule type="cellIs" dxfId="1426" priority="1427" operator="lessThan">
      <formula>0</formula>
    </cfRule>
    <cfRule type="cellIs" dxfId="1425" priority="1428" operator="greaterThan">
      <formula>0</formula>
    </cfRule>
  </conditionalFormatting>
  <conditionalFormatting sqref="M136">
    <cfRule type="cellIs" dxfId="1424" priority="1423" operator="equal">
      <formula>0</formula>
    </cfRule>
    <cfRule type="cellIs" dxfId="1423" priority="1424" operator="lessThan">
      <formula>0</formula>
    </cfRule>
    <cfRule type="cellIs" dxfId="1422" priority="1425" operator="greaterThan">
      <formula>0</formula>
    </cfRule>
  </conditionalFormatting>
  <conditionalFormatting sqref="N136">
    <cfRule type="cellIs" dxfId="1421" priority="1420" operator="equal">
      <formula>0</formula>
    </cfRule>
    <cfRule type="cellIs" dxfId="1420" priority="1421" operator="lessThan">
      <formula>0</formula>
    </cfRule>
    <cfRule type="cellIs" dxfId="1419" priority="1422" operator="greaterThan">
      <formula>0</formula>
    </cfRule>
  </conditionalFormatting>
  <conditionalFormatting sqref="O136">
    <cfRule type="cellIs" dxfId="1418" priority="1417" operator="equal">
      <formula>0</formula>
    </cfRule>
    <cfRule type="cellIs" dxfId="1417" priority="1418" operator="lessThan">
      <formula>0</formula>
    </cfRule>
    <cfRule type="cellIs" dxfId="1416" priority="1419" operator="greaterThan">
      <formula>0</formula>
    </cfRule>
  </conditionalFormatting>
  <conditionalFormatting sqref="L135">
    <cfRule type="cellIs" dxfId="1415" priority="1414" operator="equal">
      <formula>0</formula>
    </cfRule>
    <cfRule type="cellIs" dxfId="1414" priority="1415" operator="lessThan">
      <formula>0</formula>
    </cfRule>
    <cfRule type="cellIs" dxfId="1413" priority="1416" operator="greaterThan">
      <formula>0</formula>
    </cfRule>
  </conditionalFormatting>
  <conditionalFormatting sqref="M135">
    <cfRule type="cellIs" dxfId="1412" priority="1411" operator="equal">
      <formula>0</formula>
    </cfRule>
    <cfRule type="cellIs" dxfId="1411" priority="1412" operator="lessThan">
      <formula>0</formula>
    </cfRule>
    <cfRule type="cellIs" dxfId="1410" priority="1413" operator="greaterThan">
      <formula>0</formula>
    </cfRule>
  </conditionalFormatting>
  <conditionalFormatting sqref="N135">
    <cfRule type="cellIs" dxfId="1409" priority="1408" operator="equal">
      <formula>0</formula>
    </cfRule>
    <cfRule type="cellIs" dxfId="1408" priority="1409" operator="lessThan">
      <formula>0</formula>
    </cfRule>
    <cfRule type="cellIs" dxfId="1407" priority="1410" operator="greaterThan">
      <formula>0</formula>
    </cfRule>
  </conditionalFormatting>
  <conditionalFormatting sqref="O135">
    <cfRule type="cellIs" dxfId="1406" priority="1405" operator="equal">
      <formula>0</formula>
    </cfRule>
    <cfRule type="cellIs" dxfId="1405" priority="1406" operator="lessThan">
      <formula>0</formula>
    </cfRule>
    <cfRule type="cellIs" dxfId="1404" priority="1407" operator="greaterThan">
      <formula>0</formula>
    </cfRule>
  </conditionalFormatting>
  <conditionalFormatting sqref="L134">
    <cfRule type="cellIs" dxfId="1403" priority="1402" operator="equal">
      <formula>0</formula>
    </cfRule>
    <cfRule type="cellIs" dxfId="1402" priority="1403" operator="lessThan">
      <formula>0</formula>
    </cfRule>
    <cfRule type="cellIs" dxfId="1401" priority="1404" operator="greaterThan">
      <formula>0</formula>
    </cfRule>
  </conditionalFormatting>
  <conditionalFormatting sqref="M134">
    <cfRule type="cellIs" dxfId="1400" priority="1399" operator="equal">
      <formula>0</formula>
    </cfRule>
    <cfRule type="cellIs" dxfId="1399" priority="1400" operator="lessThan">
      <formula>0</formula>
    </cfRule>
    <cfRule type="cellIs" dxfId="1398" priority="1401" operator="greaterThan">
      <formula>0</formula>
    </cfRule>
  </conditionalFormatting>
  <conditionalFormatting sqref="N134">
    <cfRule type="cellIs" dxfId="1397" priority="1396" operator="equal">
      <formula>0</formula>
    </cfRule>
    <cfRule type="cellIs" dxfId="1396" priority="1397" operator="lessThan">
      <formula>0</formula>
    </cfRule>
    <cfRule type="cellIs" dxfId="1395" priority="1398" operator="greaterThan">
      <formula>0</formula>
    </cfRule>
  </conditionalFormatting>
  <conditionalFormatting sqref="O134">
    <cfRule type="cellIs" dxfId="1394" priority="1393" operator="equal">
      <formula>0</formula>
    </cfRule>
    <cfRule type="cellIs" dxfId="1393" priority="1394" operator="lessThan">
      <formula>0</formula>
    </cfRule>
    <cfRule type="cellIs" dxfId="1392" priority="1395" operator="greaterThan">
      <formula>0</formula>
    </cfRule>
  </conditionalFormatting>
  <conditionalFormatting sqref="L133">
    <cfRule type="cellIs" dxfId="1391" priority="1390" operator="equal">
      <formula>0</formula>
    </cfRule>
    <cfRule type="cellIs" dxfId="1390" priority="1391" operator="lessThan">
      <formula>0</formula>
    </cfRule>
    <cfRule type="cellIs" dxfId="1389" priority="1392" operator="greaterThan">
      <formula>0</formula>
    </cfRule>
  </conditionalFormatting>
  <conditionalFormatting sqref="M133">
    <cfRule type="cellIs" dxfId="1388" priority="1387" operator="equal">
      <formula>0</formula>
    </cfRule>
    <cfRule type="cellIs" dxfId="1387" priority="1388" operator="lessThan">
      <formula>0</formula>
    </cfRule>
    <cfRule type="cellIs" dxfId="1386" priority="1389" operator="greaterThan">
      <formula>0</formula>
    </cfRule>
  </conditionalFormatting>
  <conditionalFormatting sqref="N133">
    <cfRule type="cellIs" dxfId="1385" priority="1384" operator="equal">
      <formula>0</formula>
    </cfRule>
    <cfRule type="cellIs" dxfId="1384" priority="1385" operator="lessThan">
      <formula>0</formula>
    </cfRule>
    <cfRule type="cellIs" dxfId="1383" priority="1386" operator="greaterThan">
      <formula>0</formula>
    </cfRule>
  </conditionalFormatting>
  <conditionalFormatting sqref="O133">
    <cfRule type="cellIs" dxfId="1382" priority="1381" operator="equal">
      <formula>0</formula>
    </cfRule>
    <cfRule type="cellIs" dxfId="1381" priority="1382" operator="lessThan">
      <formula>0</formula>
    </cfRule>
    <cfRule type="cellIs" dxfId="1380" priority="1383" operator="greaterThan">
      <formula>0</formula>
    </cfRule>
  </conditionalFormatting>
  <conditionalFormatting sqref="L132">
    <cfRule type="cellIs" dxfId="1379" priority="1378" operator="equal">
      <formula>0</formula>
    </cfRule>
    <cfRule type="cellIs" dxfId="1378" priority="1379" operator="lessThan">
      <formula>0</formula>
    </cfRule>
    <cfRule type="cellIs" dxfId="1377" priority="1380" operator="greaterThan">
      <formula>0</formula>
    </cfRule>
  </conditionalFormatting>
  <conditionalFormatting sqref="M132">
    <cfRule type="cellIs" dxfId="1376" priority="1375" operator="equal">
      <formula>0</formula>
    </cfRule>
    <cfRule type="cellIs" dxfId="1375" priority="1376" operator="lessThan">
      <formula>0</formula>
    </cfRule>
    <cfRule type="cellIs" dxfId="1374" priority="1377" operator="greaterThan">
      <formula>0</formula>
    </cfRule>
  </conditionalFormatting>
  <conditionalFormatting sqref="N132">
    <cfRule type="cellIs" dxfId="1373" priority="1372" operator="equal">
      <formula>0</formula>
    </cfRule>
    <cfRule type="cellIs" dxfId="1372" priority="1373" operator="lessThan">
      <formula>0</formula>
    </cfRule>
    <cfRule type="cellIs" dxfId="1371" priority="1374" operator="greaterThan">
      <formula>0</formula>
    </cfRule>
  </conditionalFormatting>
  <conditionalFormatting sqref="O132">
    <cfRule type="cellIs" dxfId="1370" priority="1369" operator="equal">
      <formula>0</formula>
    </cfRule>
    <cfRule type="cellIs" dxfId="1369" priority="1370" operator="lessThan">
      <formula>0</formula>
    </cfRule>
    <cfRule type="cellIs" dxfId="1368" priority="1371" operator="greaterThan">
      <formula>0</formula>
    </cfRule>
  </conditionalFormatting>
  <conditionalFormatting sqref="L131">
    <cfRule type="cellIs" dxfId="1367" priority="1366" operator="equal">
      <formula>0</formula>
    </cfRule>
    <cfRule type="cellIs" dxfId="1366" priority="1367" operator="lessThan">
      <formula>0</formula>
    </cfRule>
    <cfRule type="cellIs" dxfId="1365" priority="1368" operator="greaterThan">
      <formula>0</formula>
    </cfRule>
  </conditionalFormatting>
  <conditionalFormatting sqref="M131">
    <cfRule type="cellIs" dxfId="1364" priority="1363" operator="equal">
      <formula>0</formula>
    </cfRule>
    <cfRule type="cellIs" dxfId="1363" priority="1364" operator="lessThan">
      <formula>0</formula>
    </cfRule>
    <cfRule type="cellIs" dxfId="1362" priority="1365" operator="greaterThan">
      <formula>0</formula>
    </cfRule>
  </conditionalFormatting>
  <conditionalFormatting sqref="N131">
    <cfRule type="cellIs" dxfId="1361" priority="1360" operator="equal">
      <formula>0</formula>
    </cfRule>
    <cfRule type="cellIs" dxfId="1360" priority="1361" operator="lessThan">
      <formula>0</formula>
    </cfRule>
    <cfRule type="cellIs" dxfId="1359" priority="1362" operator="greaterThan">
      <formula>0</formula>
    </cfRule>
  </conditionalFormatting>
  <conditionalFormatting sqref="O131">
    <cfRule type="cellIs" dxfId="1358" priority="1357" operator="equal">
      <formula>0</formula>
    </cfRule>
    <cfRule type="cellIs" dxfId="1357" priority="1358" operator="lessThan">
      <formula>0</formula>
    </cfRule>
    <cfRule type="cellIs" dxfId="1356" priority="1359" operator="greaterThan">
      <formula>0</formula>
    </cfRule>
  </conditionalFormatting>
  <conditionalFormatting sqref="L130">
    <cfRule type="cellIs" dxfId="1355" priority="1354" operator="equal">
      <formula>0</formula>
    </cfRule>
    <cfRule type="cellIs" dxfId="1354" priority="1355" operator="lessThan">
      <formula>0</formula>
    </cfRule>
    <cfRule type="cellIs" dxfId="1353" priority="1356" operator="greaterThan">
      <formula>0</formula>
    </cfRule>
  </conditionalFormatting>
  <conditionalFormatting sqref="M130">
    <cfRule type="cellIs" dxfId="1352" priority="1351" operator="equal">
      <formula>0</formula>
    </cfRule>
    <cfRule type="cellIs" dxfId="1351" priority="1352" operator="lessThan">
      <formula>0</formula>
    </cfRule>
    <cfRule type="cellIs" dxfId="1350" priority="1353" operator="greaterThan">
      <formula>0</formula>
    </cfRule>
  </conditionalFormatting>
  <conditionalFormatting sqref="N130">
    <cfRule type="cellIs" dxfId="1349" priority="1348" operator="equal">
      <formula>0</formula>
    </cfRule>
    <cfRule type="cellIs" dxfId="1348" priority="1349" operator="lessThan">
      <formula>0</formula>
    </cfRule>
    <cfRule type="cellIs" dxfId="1347" priority="1350" operator="greaterThan">
      <formula>0</formula>
    </cfRule>
  </conditionalFormatting>
  <conditionalFormatting sqref="O130">
    <cfRule type="cellIs" dxfId="1346" priority="1345" operator="equal">
      <formula>0</formula>
    </cfRule>
    <cfRule type="cellIs" dxfId="1345" priority="1346" operator="lessThan">
      <formula>0</formula>
    </cfRule>
    <cfRule type="cellIs" dxfId="1344" priority="1347" operator="greaterThan">
      <formula>0</formula>
    </cfRule>
  </conditionalFormatting>
  <conditionalFormatting sqref="L129">
    <cfRule type="cellIs" dxfId="1343" priority="1342" operator="equal">
      <formula>0</formula>
    </cfRule>
    <cfRule type="cellIs" dxfId="1342" priority="1343" operator="lessThan">
      <formula>0</formula>
    </cfRule>
    <cfRule type="cellIs" dxfId="1341" priority="1344" operator="greaterThan">
      <formula>0</formula>
    </cfRule>
  </conditionalFormatting>
  <conditionalFormatting sqref="M129">
    <cfRule type="cellIs" dxfId="1340" priority="1339" operator="equal">
      <formula>0</formula>
    </cfRule>
    <cfRule type="cellIs" dxfId="1339" priority="1340" operator="lessThan">
      <formula>0</formula>
    </cfRule>
    <cfRule type="cellIs" dxfId="1338" priority="1341" operator="greaterThan">
      <formula>0</formula>
    </cfRule>
  </conditionalFormatting>
  <conditionalFormatting sqref="N129">
    <cfRule type="cellIs" dxfId="1337" priority="1336" operator="equal">
      <formula>0</formula>
    </cfRule>
    <cfRule type="cellIs" dxfId="1336" priority="1337" operator="lessThan">
      <formula>0</formula>
    </cfRule>
    <cfRule type="cellIs" dxfId="1335" priority="1338" operator="greaterThan">
      <formula>0</formula>
    </cfRule>
  </conditionalFormatting>
  <conditionalFormatting sqref="O129">
    <cfRule type="cellIs" dxfId="1334" priority="1333" operator="equal">
      <formula>0</formula>
    </cfRule>
    <cfRule type="cellIs" dxfId="1333" priority="1334" operator="lessThan">
      <formula>0</formula>
    </cfRule>
    <cfRule type="cellIs" dxfId="1332" priority="1335" operator="greaterThan">
      <formula>0</formula>
    </cfRule>
  </conditionalFormatting>
  <conditionalFormatting sqref="L128">
    <cfRule type="cellIs" dxfId="1331" priority="1330" operator="equal">
      <formula>0</formula>
    </cfRule>
    <cfRule type="cellIs" dxfId="1330" priority="1331" operator="lessThan">
      <formula>0</formula>
    </cfRule>
    <cfRule type="cellIs" dxfId="1329" priority="1332" operator="greaterThan">
      <formula>0</formula>
    </cfRule>
  </conditionalFormatting>
  <conditionalFormatting sqref="M128">
    <cfRule type="cellIs" dxfId="1328" priority="1327" operator="equal">
      <formula>0</formula>
    </cfRule>
    <cfRule type="cellIs" dxfId="1327" priority="1328" operator="lessThan">
      <formula>0</formula>
    </cfRule>
    <cfRule type="cellIs" dxfId="1326" priority="1329" operator="greaterThan">
      <formula>0</formula>
    </cfRule>
  </conditionalFormatting>
  <conditionalFormatting sqref="N128">
    <cfRule type="cellIs" dxfId="1325" priority="1324" operator="equal">
      <formula>0</formula>
    </cfRule>
    <cfRule type="cellIs" dxfId="1324" priority="1325" operator="lessThan">
      <formula>0</formula>
    </cfRule>
    <cfRule type="cellIs" dxfId="1323" priority="1326" operator="greaterThan">
      <formula>0</formula>
    </cfRule>
  </conditionalFormatting>
  <conditionalFormatting sqref="O128">
    <cfRule type="cellIs" dxfId="1322" priority="1321" operator="equal">
      <formula>0</formula>
    </cfRule>
    <cfRule type="cellIs" dxfId="1321" priority="1322" operator="lessThan">
      <formula>0</formula>
    </cfRule>
    <cfRule type="cellIs" dxfId="1320" priority="1323" operator="greaterThan">
      <formula>0</formula>
    </cfRule>
  </conditionalFormatting>
  <conditionalFormatting sqref="L127">
    <cfRule type="cellIs" dxfId="1319" priority="1318" operator="equal">
      <formula>0</formula>
    </cfRule>
    <cfRule type="cellIs" dxfId="1318" priority="1319" operator="lessThan">
      <formula>0</formula>
    </cfRule>
    <cfRule type="cellIs" dxfId="1317" priority="1320" operator="greaterThan">
      <formula>0</formula>
    </cfRule>
  </conditionalFormatting>
  <conditionalFormatting sqref="M127">
    <cfRule type="cellIs" dxfId="1316" priority="1315" operator="equal">
      <formula>0</formula>
    </cfRule>
    <cfRule type="cellIs" dxfId="1315" priority="1316" operator="lessThan">
      <formula>0</formula>
    </cfRule>
    <cfRule type="cellIs" dxfId="1314" priority="1317" operator="greaterThan">
      <formula>0</formula>
    </cfRule>
  </conditionalFormatting>
  <conditionalFormatting sqref="N127">
    <cfRule type="cellIs" dxfId="1313" priority="1312" operator="equal">
      <formula>0</formula>
    </cfRule>
    <cfRule type="cellIs" dxfId="1312" priority="1313" operator="lessThan">
      <formula>0</formula>
    </cfRule>
    <cfRule type="cellIs" dxfId="1311" priority="1314" operator="greaterThan">
      <formula>0</formula>
    </cfRule>
  </conditionalFormatting>
  <conditionalFormatting sqref="O127">
    <cfRule type="cellIs" dxfId="1310" priority="1309" operator="equal">
      <formula>0</formula>
    </cfRule>
    <cfRule type="cellIs" dxfId="1309" priority="1310" operator="lessThan">
      <formula>0</formula>
    </cfRule>
    <cfRule type="cellIs" dxfId="1308" priority="1311" operator="greaterThan">
      <formula>0</formula>
    </cfRule>
  </conditionalFormatting>
  <conditionalFormatting sqref="L126">
    <cfRule type="cellIs" dxfId="1307" priority="1306" operator="equal">
      <formula>0</formula>
    </cfRule>
    <cfRule type="cellIs" dxfId="1306" priority="1307" operator="lessThan">
      <formula>0</formula>
    </cfRule>
    <cfRule type="cellIs" dxfId="1305" priority="1308" operator="greaterThan">
      <formula>0</formula>
    </cfRule>
  </conditionalFormatting>
  <conditionalFormatting sqref="M126">
    <cfRule type="cellIs" dxfId="1304" priority="1303" operator="equal">
      <formula>0</formula>
    </cfRule>
    <cfRule type="cellIs" dxfId="1303" priority="1304" operator="lessThan">
      <formula>0</formula>
    </cfRule>
    <cfRule type="cellIs" dxfId="1302" priority="1305" operator="greaterThan">
      <formula>0</formula>
    </cfRule>
  </conditionalFormatting>
  <conditionalFormatting sqref="N126">
    <cfRule type="cellIs" dxfId="1301" priority="1300" operator="equal">
      <formula>0</formula>
    </cfRule>
    <cfRule type="cellIs" dxfId="1300" priority="1301" operator="lessThan">
      <formula>0</formula>
    </cfRule>
    <cfRule type="cellIs" dxfId="1299" priority="1302" operator="greaterThan">
      <formula>0</formula>
    </cfRule>
  </conditionalFormatting>
  <conditionalFormatting sqref="O126">
    <cfRule type="cellIs" dxfId="1298" priority="1297" operator="equal">
      <formula>0</formula>
    </cfRule>
    <cfRule type="cellIs" dxfId="1297" priority="1298" operator="lessThan">
      <formula>0</formula>
    </cfRule>
    <cfRule type="cellIs" dxfId="1296" priority="1299" operator="greaterThan">
      <formula>0</formula>
    </cfRule>
  </conditionalFormatting>
  <conditionalFormatting sqref="L125">
    <cfRule type="cellIs" dxfId="1295" priority="1294" operator="equal">
      <formula>0</formula>
    </cfRule>
    <cfRule type="cellIs" dxfId="1294" priority="1295" operator="lessThan">
      <formula>0</formula>
    </cfRule>
    <cfRule type="cellIs" dxfId="1293" priority="1296" operator="greaterThan">
      <formula>0</formula>
    </cfRule>
  </conditionalFormatting>
  <conditionalFormatting sqref="M125">
    <cfRule type="cellIs" dxfId="1292" priority="1291" operator="equal">
      <formula>0</formula>
    </cfRule>
    <cfRule type="cellIs" dxfId="1291" priority="1292" operator="lessThan">
      <formula>0</formula>
    </cfRule>
    <cfRule type="cellIs" dxfId="1290" priority="1293" operator="greaterThan">
      <formula>0</formula>
    </cfRule>
  </conditionalFormatting>
  <conditionalFormatting sqref="N125">
    <cfRule type="cellIs" dxfId="1289" priority="1288" operator="equal">
      <formula>0</formula>
    </cfRule>
    <cfRule type="cellIs" dxfId="1288" priority="1289" operator="lessThan">
      <formula>0</formula>
    </cfRule>
    <cfRule type="cellIs" dxfId="1287" priority="1290" operator="greaterThan">
      <formula>0</formula>
    </cfRule>
  </conditionalFormatting>
  <conditionalFormatting sqref="O125">
    <cfRule type="cellIs" dxfId="1286" priority="1285" operator="equal">
      <formula>0</formula>
    </cfRule>
    <cfRule type="cellIs" dxfId="1285" priority="1286" operator="lessThan">
      <formula>0</formula>
    </cfRule>
    <cfRule type="cellIs" dxfId="1284" priority="1287" operator="greaterThan">
      <formula>0</formula>
    </cfRule>
  </conditionalFormatting>
  <conditionalFormatting sqref="L124">
    <cfRule type="cellIs" dxfId="1283" priority="1282" operator="equal">
      <formula>0</formula>
    </cfRule>
    <cfRule type="cellIs" dxfId="1282" priority="1283" operator="lessThan">
      <formula>0</formula>
    </cfRule>
    <cfRule type="cellIs" dxfId="1281" priority="1284" operator="greaterThan">
      <formula>0</formula>
    </cfRule>
  </conditionalFormatting>
  <conditionalFormatting sqref="M124">
    <cfRule type="cellIs" dxfId="1280" priority="1279" operator="equal">
      <formula>0</formula>
    </cfRule>
    <cfRule type="cellIs" dxfId="1279" priority="1280" operator="lessThan">
      <formula>0</formula>
    </cfRule>
    <cfRule type="cellIs" dxfId="1278" priority="1281" operator="greaterThan">
      <formula>0</formula>
    </cfRule>
  </conditionalFormatting>
  <conditionalFormatting sqref="N124">
    <cfRule type="cellIs" dxfId="1277" priority="1276" operator="equal">
      <formula>0</formula>
    </cfRule>
    <cfRule type="cellIs" dxfId="1276" priority="1277" operator="lessThan">
      <formula>0</formula>
    </cfRule>
    <cfRule type="cellIs" dxfId="1275" priority="1278" operator="greaterThan">
      <formula>0</formula>
    </cfRule>
  </conditionalFormatting>
  <conditionalFormatting sqref="O124">
    <cfRule type="cellIs" dxfId="1274" priority="1273" operator="equal">
      <formula>0</formula>
    </cfRule>
    <cfRule type="cellIs" dxfId="1273" priority="1274" operator="lessThan">
      <formula>0</formula>
    </cfRule>
    <cfRule type="cellIs" dxfId="1272" priority="1275" operator="greaterThan">
      <formula>0</formula>
    </cfRule>
  </conditionalFormatting>
  <conditionalFormatting sqref="L123">
    <cfRule type="cellIs" dxfId="1271" priority="1270" operator="equal">
      <formula>0</formula>
    </cfRule>
    <cfRule type="cellIs" dxfId="1270" priority="1271" operator="lessThan">
      <formula>0</formula>
    </cfRule>
    <cfRule type="cellIs" dxfId="1269" priority="1272" operator="greaterThan">
      <formula>0</formula>
    </cfRule>
  </conditionalFormatting>
  <conditionalFormatting sqref="M123">
    <cfRule type="cellIs" dxfId="1268" priority="1267" operator="equal">
      <formula>0</formula>
    </cfRule>
    <cfRule type="cellIs" dxfId="1267" priority="1268" operator="lessThan">
      <formula>0</formula>
    </cfRule>
    <cfRule type="cellIs" dxfId="1266" priority="1269" operator="greaterThan">
      <formula>0</formula>
    </cfRule>
  </conditionalFormatting>
  <conditionalFormatting sqref="N123">
    <cfRule type="cellIs" dxfId="1265" priority="1264" operator="equal">
      <formula>0</formula>
    </cfRule>
    <cfRule type="cellIs" dxfId="1264" priority="1265" operator="lessThan">
      <formula>0</formula>
    </cfRule>
    <cfRule type="cellIs" dxfId="1263" priority="1266" operator="greaterThan">
      <formula>0</formula>
    </cfRule>
  </conditionalFormatting>
  <conditionalFormatting sqref="O123">
    <cfRule type="cellIs" dxfId="1262" priority="1261" operator="equal">
      <formula>0</formula>
    </cfRule>
    <cfRule type="cellIs" dxfId="1261" priority="1262" operator="lessThan">
      <formula>0</formula>
    </cfRule>
    <cfRule type="cellIs" dxfId="1260" priority="1263" operator="greaterThan">
      <formula>0</formula>
    </cfRule>
  </conditionalFormatting>
  <conditionalFormatting sqref="L122">
    <cfRule type="cellIs" dxfId="1259" priority="1258" operator="equal">
      <formula>0</formula>
    </cfRule>
    <cfRule type="cellIs" dxfId="1258" priority="1259" operator="lessThan">
      <formula>0</formula>
    </cfRule>
    <cfRule type="cellIs" dxfId="1257" priority="1260" operator="greaterThan">
      <formula>0</formula>
    </cfRule>
  </conditionalFormatting>
  <conditionalFormatting sqref="M122">
    <cfRule type="cellIs" dxfId="1256" priority="1255" operator="equal">
      <formula>0</formula>
    </cfRule>
    <cfRule type="cellIs" dxfId="1255" priority="1256" operator="lessThan">
      <formula>0</formula>
    </cfRule>
    <cfRule type="cellIs" dxfId="1254" priority="1257" operator="greaterThan">
      <formula>0</formula>
    </cfRule>
  </conditionalFormatting>
  <conditionalFormatting sqref="N122">
    <cfRule type="cellIs" dxfId="1253" priority="1252" operator="equal">
      <formula>0</formula>
    </cfRule>
    <cfRule type="cellIs" dxfId="1252" priority="1253" operator="lessThan">
      <formula>0</formula>
    </cfRule>
    <cfRule type="cellIs" dxfId="1251" priority="1254" operator="greaterThan">
      <formula>0</formula>
    </cfRule>
  </conditionalFormatting>
  <conditionalFormatting sqref="O122">
    <cfRule type="cellIs" dxfId="1250" priority="1249" operator="equal">
      <formula>0</formula>
    </cfRule>
    <cfRule type="cellIs" dxfId="1249" priority="1250" operator="lessThan">
      <formula>0</formula>
    </cfRule>
    <cfRule type="cellIs" dxfId="1248" priority="1251" operator="greaterThan">
      <formula>0</formula>
    </cfRule>
  </conditionalFormatting>
  <conditionalFormatting sqref="L121">
    <cfRule type="cellIs" dxfId="1247" priority="1246" operator="equal">
      <formula>0</formula>
    </cfRule>
    <cfRule type="cellIs" dxfId="1246" priority="1247" operator="lessThan">
      <formula>0</formula>
    </cfRule>
    <cfRule type="cellIs" dxfId="1245" priority="1248" operator="greaterThan">
      <formula>0</formula>
    </cfRule>
  </conditionalFormatting>
  <conditionalFormatting sqref="M121">
    <cfRule type="cellIs" dxfId="1244" priority="1243" operator="equal">
      <formula>0</formula>
    </cfRule>
    <cfRule type="cellIs" dxfId="1243" priority="1244" operator="lessThan">
      <formula>0</formula>
    </cfRule>
    <cfRule type="cellIs" dxfId="1242" priority="1245" operator="greaterThan">
      <formula>0</formula>
    </cfRule>
  </conditionalFormatting>
  <conditionalFormatting sqref="N121">
    <cfRule type="cellIs" dxfId="1241" priority="1240" operator="equal">
      <formula>0</formula>
    </cfRule>
    <cfRule type="cellIs" dxfId="1240" priority="1241" operator="lessThan">
      <formula>0</formula>
    </cfRule>
    <cfRule type="cellIs" dxfId="1239" priority="1242" operator="greaterThan">
      <formula>0</formula>
    </cfRule>
  </conditionalFormatting>
  <conditionalFormatting sqref="O121">
    <cfRule type="cellIs" dxfId="1238" priority="1237" operator="equal">
      <formula>0</formula>
    </cfRule>
    <cfRule type="cellIs" dxfId="1237" priority="1238" operator="lessThan">
      <formula>0</formula>
    </cfRule>
    <cfRule type="cellIs" dxfId="1236" priority="1239" operator="greaterThan">
      <formula>0</formula>
    </cfRule>
  </conditionalFormatting>
  <conditionalFormatting sqref="L120">
    <cfRule type="cellIs" dxfId="1235" priority="1234" operator="equal">
      <formula>0</formula>
    </cfRule>
    <cfRule type="cellIs" dxfId="1234" priority="1235" operator="lessThan">
      <formula>0</formula>
    </cfRule>
    <cfRule type="cellIs" dxfId="1233" priority="1236" operator="greaterThan">
      <formula>0</formula>
    </cfRule>
  </conditionalFormatting>
  <conditionalFormatting sqref="M120">
    <cfRule type="cellIs" dxfId="1232" priority="1231" operator="equal">
      <formula>0</formula>
    </cfRule>
    <cfRule type="cellIs" dxfId="1231" priority="1232" operator="lessThan">
      <formula>0</formula>
    </cfRule>
    <cfRule type="cellIs" dxfId="1230" priority="1233" operator="greaterThan">
      <formula>0</formula>
    </cfRule>
  </conditionalFormatting>
  <conditionalFormatting sqref="N120">
    <cfRule type="cellIs" dxfId="1229" priority="1228" operator="equal">
      <formula>0</formula>
    </cfRule>
    <cfRule type="cellIs" dxfId="1228" priority="1229" operator="lessThan">
      <formula>0</formula>
    </cfRule>
    <cfRule type="cellIs" dxfId="1227" priority="1230" operator="greaterThan">
      <formula>0</formula>
    </cfRule>
  </conditionalFormatting>
  <conditionalFormatting sqref="O120">
    <cfRule type="cellIs" dxfId="1226" priority="1225" operator="equal">
      <formula>0</formula>
    </cfRule>
    <cfRule type="cellIs" dxfId="1225" priority="1226" operator="lessThan">
      <formula>0</formula>
    </cfRule>
    <cfRule type="cellIs" dxfId="1224" priority="1227" operator="greaterThan">
      <formula>0</formula>
    </cfRule>
  </conditionalFormatting>
  <conditionalFormatting sqref="L119">
    <cfRule type="cellIs" dxfId="1223" priority="1222" operator="equal">
      <formula>0</formula>
    </cfRule>
    <cfRule type="cellIs" dxfId="1222" priority="1223" operator="lessThan">
      <formula>0</formula>
    </cfRule>
    <cfRule type="cellIs" dxfId="1221" priority="1224" operator="greaterThan">
      <formula>0</formula>
    </cfRule>
  </conditionalFormatting>
  <conditionalFormatting sqref="M119">
    <cfRule type="cellIs" dxfId="1220" priority="1219" operator="equal">
      <formula>0</formula>
    </cfRule>
    <cfRule type="cellIs" dxfId="1219" priority="1220" operator="lessThan">
      <formula>0</formula>
    </cfRule>
    <cfRule type="cellIs" dxfId="1218" priority="1221" operator="greaterThan">
      <formula>0</formula>
    </cfRule>
  </conditionalFormatting>
  <conditionalFormatting sqref="N119">
    <cfRule type="cellIs" dxfId="1217" priority="1216" operator="equal">
      <formula>0</formula>
    </cfRule>
    <cfRule type="cellIs" dxfId="1216" priority="1217" operator="lessThan">
      <formula>0</formula>
    </cfRule>
    <cfRule type="cellIs" dxfId="1215" priority="1218" operator="greaterThan">
      <formula>0</formula>
    </cfRule>
  </conditionalFormatting>
  <conditionalFormatting sqref="O119">
    <cfRule type="cellIs" dxfId="1214" priority="1213" operator="equal">
      <formula>0</formula>
    </cfRule>
    <cfRule type="cellIs" dxfId="1213" priority="1214" operator="lessThan">
      <formula>0</formula>
    </cfRule>
    <cfRule type="cellIs" dxfId="1212" priority="1215" operator="greaterThan">
      <formula>0</formula>
    </cfRule>
  </conditionalFormatting>
  <conditionalFormatting sqref="L118">
    <cfRule type="cellIs" dxfId="1211" priority="1210" operator="equal">
      <formula>0</formula>
    </cfRule>
    <cfRule type="cellIs" dxfId="1210" priority="1211" operator="lessThan">
      <formula>0</formula>
    </cfRule>
    <cfRule type="cellIs" dxfId="1209" priority="1212" operator="greaterThan">
      <formula>0</formula>
    </cfRule>
  </conditionalFormatting>
  <conditionalFormatting sqref="M118">
    <cfRule type="cellIs" dxfId="1208" priority="1207" operator="equal">
      <formula>0</formula>
    </cfRule>
    <cfRule type="cellIs" dxfId="1207" priority="1208" operator="lessThan">
      <formula>0</formula>
    </cfRule>
    <cfRule type="cellIs" dxfId="1206" priority="1209" operator="greaterThan">
      <formula>0</formula>
    </cfRule>
  </conditionalFormatting>
  <conditionalFormatting sqref="N118">
    <cfRule type="cellIs" dxfId="1205" priority="1204" operator="equal">
      <formula>0</formula>
    </cfRule>
    <cfRule type="cellIs" dxfId="1204" priority="1205" operator="lessThan">
      <formula>0</formula>
    </cfRule>
    <cfRule type="cellIs" dxfId="1203" priority="1206" operator="greaterThan">
      <formula>0</formula>
    </cfRule>
  </conditionalFormatting>
  <conditionalFormatting sqref="O118">
    <cfRule type="cellIs" dxfId="1202" priority="1201" operator="equal">
      <formula>0</formula>
    </cfRule>
    <cfRule type="cellIs" dxfId="1201" priority="1202" operator="lessThan">
      <formula>0</formula>
    </cfRule>
    <cfRule type="cellIs" dxfId="1200" priority="1203" operator="greaterThan">
      <formula>0</formula>
    </cfRule>
  </conditionalFormatting>
  <conditionalFormatting sqref="L117">
    <cfRule type="cellIs" dxfId="1199" priority="1198" operator="equal">
      <formula>0</formula>
    </cfRule>
    <cfRule type="cellIs" dxfId="1198" priority="1199" operator="lessThan">
      <formula>0</formula>
    </cfRule>
    <cfRule type="cellIs" dxfId="1197" priority="1200" operator="greaterThan">
      <formula>0</formula>
    </cfRule>
  </conditionalFormatting>
  <conditionalFormatting sqref="M117">
    <cfRule type="cellIs" dxfId="1196" priority="1195" operator="equal">
      <formula>0</formula>
    </cfRule>
    <cfRule type="cellIs" dxfId="1195" priority="1196" operator="lessThan">
      <formula>0</formula>
    </cfRule>
    <cfRule type="cellIs" dxfId="1194" priority="1197" operator="greaterThan">
      <formula>0</formula>
    </cfRule>
  </conditionalFormatting>
  <conditionalFormatting sqref="N117">
    <cfRule type="cellIs" dxfId="1193" priority="1192" operator="equal">
      <formula>0</formula>
    </cfRule>
    <cfRule type="cellIs" dxfId="1192" priority="1193" operator="lessThan">
      <formula>0</formula>
    </cfRule>
    <cfRule type="cellIs" dxfId="1191" priority="1194" operator="greaterThan">
      <formula>0</formula>
    </cfRule>
  </conditionalFormatting>
  <conditionalFormatting sqref="O117">
    <cfRule type="cellIs" dxfId="1190" priority="1189" operator="equal">
      <formula>0</formula>
    </cfRule>
    <cfRule type="cellIs" dxfId="1189" priority="1190" operator="lessThan">
      <formula>0</formula>
    </cfRule>
    <cfRule type="cellIs" dxfId="1188" priority="1191" operator="greaterThan">
      <formula>0</formula>
    </cfRule>
  </conditionalFormatting>
  <conditionalFormatting sqref="L116">
    <cfRule type="cellIs" dxfId="1187" priority="1186" operator="equal">
      <formula>0</formula>
    </cfRule>
    <cfRule type="cellIs" dxfId="1186" priority="1187" operator="lessThan">
      <formula>0</formula>
    </cfRule>
    <cfRule type="cellIs" dxfId="1185" priority="1188" operator="greaterThan">
      <formula>0</formula>
    </cfRule>
  </conditionalFormatting>
  <conditionalFormatting sqref="M116">
    <cfRule type="cellIs" dxfId="1184" priority="1183" operator="equal">
      <formula>0</formula>
    </cfRule>
    <cfRule type="cellIs" dxfId="1183" priority="1184" operator="lessThan">
      <formula>0</formula>
    </cfRule>
    <cfRule type="cellIs" dxfId="1182" priority="1185" operator="greaterThan">
      <formula>0</formula>
    </cfRule>
  </conditionalFormatting>
  <conditionalFormatting sqref="N116">
    <cfRule type="cellIs" dxfId="1181" priority="1180" operator="equal">
      <formula>0</formula>
    </cfRule>
    <cfRule type="cellIs" dxfId="1180" priority="1181" operator="lessThan">
      <formula>0</formula>
    </cfRule>
    <cfRule type="cellIs" dxfId="1179" priority="1182" operator="greaterThan">
      <formula>0</formula>
    </cfRule>
  </conditionalFormatting>
  <conditionalFormatting sqref="O116">
    <cfRule type="cellIs" dxfId="1178" priority="1177" operator="equal">
      <formula>0</formula>
    </cfRule>
    <cfRule type="cellIs" dxfId="1177" priority="1178" operator="lessThan">
      <formula>0</formula>
    </cfRule>
    <cfRule type="cellIs" dxfId="1176" priority="1179" operator="greaterThan">
      <formula>0</formula>
    </cfRule>
  </conditionalFormatting>
  <conditionalFormatting sqref="L115">
    <cfRule type="cellIs" dxfId="1175" priority="1174" operator="equal">
      <formula>0</formula>
    </cfRule>
    <cfRule type="cellIs" dxfId="1174" priority="1175" operator="lessThan">
      <formula>0</formula>
    </cfRule>
    <cfRule type="cellIs" dxfId="1173" priority="1176" operator="greaterThan">
      <formula>0</formula>
    </cfRule>
  </conditionalFormatting>
  <conditionalFormatting sqref="M115">
    <cfRule type="cellIs" dxfId="1172" priority="1171" operator="equal">
      <formula>0</formula>
    </cfRule>
    <cfRule type="cellIs" dxfId="1171" priority="1172" operator="lessThan">
      <formula>0</formula>
    </cfRule>
    <cfRule type="cellIs" dxfId="1170" priority="1173" operator="greaterThan">
      <formula>0</formula>
    </cfRule>
  </conditionalFormatting>
  <conditionalFormatting sqref="N115">
    <cfRule type="cellIs" dxfId="1169" priority="1168" operator="equal">
      <formula>0</formula>
    </cfRule>
    <cfRule type="cellIs" dxfId="1168" priority="1169" operator="lessThan">
      <formula>0</formula>
    </cfRule>
    <cfRule type="cellIs" dxfId="1167" priority="1170" operator="greaterThan">
      <formula>0</formula>
    </cfRule>
  </conditionalFormatting>
  <conditionalFormatting sqref="O115">
    <cfRule type="cellIs" dxfId="1166" priority="1165" operator="equal">
      <formula>0</formula>
    </cfRule>
    <cfRule type="cellIs" dxfId="1165" priority="1166" operator="lessThan">
      <formula>0</formula>
    </cfRule>
    <cfRule type="cellIs" dxfId="1164" priority="1167" operator="greaterThan">
      <formula>0</formula>
    </cfRule>
  </conditionalFormatting>
  <conditionalFormatting sqref="L114">
    <cfRule type="cellIs" dxfId="1163" priority="1162" operator="equal">
      <formula>0</formula>
    </cfRule>
    <cfRule type="cellIs" dxfId="1162" priority="1163" operator="lessThan">
      <formula>0</formula>
    </cfRule>
    <cfRule type="cellIs" dxfId="1161" priority="1164" operator="greaterThan">
      <formula>0</formula>
    </cfRule>
  </conditionalFormatting>
  <conditionalFormatting sqref="M114">
    <cfRule type="cellIs" dxfId="1160" priority="1159" operator="equal">
      <formula>0</formula>
    </cfRule>
    <cfRule type="cellIs" dxfId="1159" priority="1160" operator="lessThan">
      <formula>0</formula>
    </cfRule>
    <cfRule type="cellIs" dxfId="1158" priority="1161" operator="greaterThan">
      <formula>0</formula>
    </cfRule>
  </conditionalFormatting>
  <conditionalFormatting sqref="N114">
    <cfRule type="cellIs" dxfId="1157" priority="1156" operator="equal">
      <formula>0</formula>
    </cfRule>
    <cfRule type="cellIs" dxfId="1156" priority="1157" operator="lessThan">
      <formula>0</formula>
    </cfRule>
    <cfRule type="cellIs" dxfId="1155" priority="1158" operator="greaterThan">
      <formula>0</formula>
    </cfRule>
  </conditionalFormatting>
  <conditionalFormatting sqref="O114">
    <cfRule type="cellIs" dxfId="1154" priority="1153" operator="equal">
      <formula>0</formula>
    </cfRule>
    <cfRule type="cellIs" dxfId="1153" priority="1154" operator="lessThan">
      <formula>0</formula>
    </cfRule>
    <cfRule type="cellIs" dxfId="1152" priority="1155" operator="greaterThan">
      <formula>0</formula>
    </cfRule>
  </conditionalFormatting>
  <conditionalFormatting sqref="L113">
    <cfRule type="cellIs" dxfId="1151" priority="1150" operator="equal">
      <formula>0</formula>
    </cfRule>
    <cfRule type="cellIs" dxfId="1150" priority="1151" operator="lessThan">
      <formula>0</formula>
    </cfRule>
    <cfRule type="cellIs" dxfId="1149" priority="1152" operator="greaterThan">
      <formula>0</formula>
    </cfRule>
  </conditionalFormatting>
  <conditionalFormatting sqref="M113">
    <cfRule type="cellIs" dxfId="1148" priority="1147" operator="equal">
      <formula>0</formula>
    </cfRule>
    <cfRule type="cellIs" dxfId="1147" priority="1148" operator="lessThan">
      <formula>0</formula>
    </cfRule>
    <cfRule type="cellIs" dxfId="1146" priority="1149" operator="greaterThan">
      <formula>0</formula>
    </cfRule>
  </conditionalFormatting>
  <conditionalFormatting sqref="N113">
    <cfRule type="cellIs" dxfId="1145" priority="1144" operator="equal">
      <formula>0</formula>
    </cfRule>
    <cfRule type="cellIs" dxfId="1144" priority="1145" operator="lessThan">
      <formula>0</formula>
    </cfRule>
    <cfRule type="cellIs" dxfId="1143" priority="1146" operator="greaterThan">
      <formula>0</formula>
    </cfRule>
  </conditionalFormatting>
  <conditionalFormatting sqref="O113">
    <cfRule type="cellIs" dxfId="1142" priority="1141" operator="equal">
      <formula>0</formula>
    </cfRule>
    <cfRule type="cellIs" dxfId="1141" priority="1142" operator="lessThan">
      <formula>0</formula>
    </cfRule>
    <cfRule type="cellIs" dxfId="1140" priority="1143" operator="greaterThan">
      <formula>0</formula>
    </cfRule>
  </conditionalFormatting>
  <conditionalFormatting sqref="L112">
    <cfRule type="cellIs" dxfId="1139" priority="1138" operator="equal">
      <formula>0</formula>
    </cfRule>
    <cfRule type="cellIs" dxfId="1138" priority="1139" operator="lessThan">
      <formula>0</formula>
    </cfRule>
    <cfRule type="cellIs" dxfId="1137" priority="1140" operator="greaterThan">
      <formula>0</formula>
    </cfRule>
  </conditionalFormatting>
  <conditionalFormatting sqref="M112">
    <cfRule type="cellIs" dxfId="1136" priority="1135" operator="equal">
      <formula>0</formula>
    </cfRule>
    <cfRule type="cellIs" dxfId="1135" priority="1136" operator="lessThan">
      <formula>0</formula>
    </cfRule>
    <cfRule type="cellIs" dxfId="1134" priority="1137" operator="greaterThan">
      <formula>0</formula>
    </cfRule>
  </conditionalFormatting>
  <conditionalFormatting sqref="N112">
    <cfRule type="cellIs" dxfId="1133" priority="1132" operator="equal">
      <formula>0</formula>
    </cfRule>
    <cfRule type="cellIs" dxfId="1132" priority="1133" operator="lessThan">
      <formula>0</formula>
    </cfRule>
    <cfRule type="cellIs" dxfId="1131" priority="1134" operator="greaterThan">
      <formula>0</formula>
    </cfRule>
  </conditionalFormatting>
  <conditionalFormatting sqref="O112">
    <cfRule type="cellIs" dxfId="1130" priority="1129" operator="equal">
      <formula>0</formula>
    </cfRule>
    <cfRule type="cellIs" dxfId="1129" priority="1130" operator="lessThan">
      <formula>0</formula>
    </cfRule>
    <cfRule type="cellIs" dxfId="1128" priority="1131" operator="greaterThan">
      <formula>0</formula>
    </cfRule>
  </conditionalFormatting>
  <conditionalFormatting sqref="L111">
    <cfRule type="cellIs" dxfId="1127" priority="1126" operator="equal">
      <formula>0</formula>
    </cfRule>
    <cfRule type="cellIs" dxfId="1126" priority="1127" operator="lessThan">
      <formula>0</formula>
    </cfRule>
    <cfRule type="cellIs" dxfId="1125" priority="1128" operator="greaterThan">
      <formula>0</formula>
    </cfRule>
  </conditionalFormatting>
  <conditionalFormatting sqref="M111">
    <cfRule type="cellIs" dxfId="1124" priority="1123" operator="equal">
      <formula>0</formula>
    </cfRule>
    <cfRule type="cellIs" dxfId="1123" priority="1124" operator="lessThan">
      <formula>0</formula>
    </cfRule>
    <cfRule type="cellIs" dxfId="1122" priority="1125" operator="greaterThan">
      <formula>0</formula>
    </cfRule>
  </conditionalFormatting>
  <conditionalFormatting sqref="N111">
    <cfRule type="cellIs" dxfId="1121" priority="1120" operator="equal">
      <formula>0</formula>
    </cfRule>
    <cfRule type="cellIs" dxfId="1120" priority="1121" operator="lessThan">
      <formula>0</formula>
    </cfRule>
    <cfRule type="cellIs" dxfId="1119" priority="1122" operator="greaterThan">
      <formula>0</formula>
    </cfRule>
  </conditionalFormatting>
  <conditionalFormatting sqref="O111">
    <cfRule type="cellIs" dxfId="1118" priority="1117" operator="equal">
      <formula>0</formula>
    </cfRule>
    <cfRule type="cellIs" dxfId="1117" priority="1118" operator="lessThan">
      <formula>0</formula>
    </cfRule>
    <cfRule type="cellIs" dxfId="1116" priority="1119" operator="greaterThan">
      <formula>0</formula>
    </cfRule>
  </conditionalFormatting>
  <conditionalFormatting sqref="L110">
    <cfRule type="cellIs" dxfId="1115" priority="1114" operator="equal">
      <formula>0</formula>
    </cfRule>
    <cfRule type="cellIs" dxfId="1114" priority="1115" operator="lessThan">
      <formula>0</formula>
    </cfRule>
    <cfRule type="cellIs" dxfId="1113" priority="1116" operator="greaterThan">
      <formula>0</formula>
    </cfRule>
  </conditionalFormatting>
  <conditionalFormatting sqref="M110">
    <cfRule type="cellIs" dxfId="1112" priority="1111" operator="equal">
      <formula>0</formula>
    </cfRule>
    <cfRule type="cellIs" dxfId="1111" priority="1112" operator="lessThan">
      <formula>0</formula>
    </cfRule>
    <cfRule type="cellIs" dxfId="1110" priority="1113" operator="greaterThan">
      <formula>0</formula>
    </cfRule>
  </conditionalFormatting>
  <conditionalFormatting sqref="N110">
    <cfRule type="cellIs" dxfId="1109" priority="1108" operator="equal">
      <formula>0</formula>
    </cfRule>
    <cfRule type="cellIs" dxfId="1108" priority="1109" operator="lessThan">
      <formula>0</formula>
    </cfRule>
    <cfRule type="cellIs" dxfId="1107" priority="1110" operator="greaterThan">
      <formula>0</formula>
    </cfRule>
  </conditionalFormatting>
  <conditionalFormatting sqref="O110">
    <cfRule type="cellIs" dxfId="1106" priority="1105" operator="equal">
      <formula>0</formula>
    </cfRule>
    <cfRule type="cellIs" dxfId="1105" priority="1106" operator="lessThan">
      <formula>0</formula>
    </cfRule>
    <cfRule type="cellIs" dxfId="1104" priority="1107" operator="greaterThan">
      <formula>0</formula>
    </cfRule>
  </conditionalFormatting>
  <conditionalFormatting sqref="L109">
    <cfRule type="cellIs" dxfId="1103" priority="1102" operator="equal">
      <formula>0</formula>
    </cfRule>
    <cfRule type="cellIs" dxfId="1102" priority="1103" operator="lessThan">
      <formula>0</formula>
    </cfRule>
    <cfRule type="cellIs" dxfId="1101" priority="1104" operator="greaterThan">
      <formula>0</formula>
    </cfRule>
  </conditionalFormatting>
  <conditionalFormatting sqref="M109">
    <cfRule type="cellIs" dxfId="1100" priority="1099" operator="equal">
      <formula>0</formula>
    </cfRule>
    <cfRule type="cellIs" dxfId="1099" priority="1100" operator="lessThan">
      <formula>0</formula>
    </cfRule>
    <cfRule type="cellIs" dxfId="1098" priority="1101" operator="greaterThan">
      <formula>0</formula>
    </cfRule>
  </conditionalFormatting>
  <conditionalFormatting sqref="N109">
    <cfRule type="cellIs" dxfId="1097" priority="1096" operator="equal">
      <formula>0</formula>
    </cfRule>
    <cfRule type="cellIs" dxfId="1096" priority="1097" operator="lessThan">
      <formula>0</formula>
    </cfRule>
    <cfRule type="cellIs" dxfId="1095" priority="1098" operator="greaterThan">
      <formula>0</formula>
    </cfRule>
  </conditionalFormatting>
  <conditionalFormatting sqref="O109">
    <cfRule type="cellIs" dxfId="1094" priority="1093" operator="equal">
      <formula>0</formula>
    </cfRule>
    <cfRule type="cellIs" dxfId="1093" priority="1094" operator="lessThan">
      <formula>0</formula>
    </cfRule>
    <cfRule type="cellIs" dxfId="1092" priority="1095" operator="greaterThan">
      <formula>0</formula>
    </cfRule>
  </conditionalFormatting>
  <conditionalFormatting sqref="L108">
    <cfRule type="cellIs" dxfId="1091" priority="1090" operator="equal">
      <formula>0</formula>
    </cfRule>
    <cfRule type="cellIs" dxfId="1090" priority="1091" operator="lessThan">
      <formula>0</formula>
    </cfRule>
    <cfRule type="cellIs" dxfId="1089" priority="1092" operator="greaterThan">
      <formula>0</formula>
    </cfRule>
  </conditionalFormatting>
  <conditionalFormatting sqref="M108">
    <cfRule type="cellIs" dxfId="1088" priority="1087" operator="equal">
      <formula>0</formula>
    </cfRule>
    <cfRule type="cellIs" dxfId="1087" priority="1088" operator="lessThan">
      <formula>0</formula>
    </cfRule>
    <cfRule type="cellIs" dxfId="1086" priority="1089" operator="greaterThan">
      <formula>0</formula>
    </cfRule>
  </conditionalFormatting>
  <conditionalFormatting sqref="N108">
    <cfRule type="cellIs" dxfId="1085" priority="1084" operator="equal">
      <formula>0</formula>
    </cfRule>
    <cfRule type="cellIs" dxfId="1084" priority="1085" operator="lessThan">
      <formula>0</formula>
    </cfRule>
    <cfRule type="cellIs" dxfId="1083" priority="1086" operator="greaterThan">
      <formula>0</formula>
    </cfRule>
  </conditionalFormatting>
  <conditionalFormatting sqref="O108">
    <cfRule type="cellIs" dxfId="1082" priority="1081" operator="equal">
      <formula>0</formula>
    </cfRule>
    <cfRule type="cellIs" dxfId="1081" priority="1082" operator="lessThan">
      <formula>0</formula>
    </cfRule>
    <cfRule type="cellIs" dxfId="1080" priority="1083" operator="greaterThan">
      <formula>0</formula>
    </cfRule>
  </conditionalFormatting>
  <conditionalFormatting sqref="L107">
    <cfRule type="cellIs" dxfId="1079" priority="1078" operator="equal">
      <formula>0</formula>
    </cfRule>
    <cfRule type="cellIs" dxfId="1078" priority="1079" operator="lessThan">
      <formula>0</formula>
    </cfRule>
    <cfRule type="cellIs" dxfId="1077" priority="1080" operator="greaterThan">
      <formula>0</formula>
    </cfRule>
  </conditionalFormatting>
  <conditionalFormatting sqref="M107">
    <cfRule type="cellIs" dxfId="1076" priority="1075" operator="equal">
      <formula>0</formula>
    </cfRule>
    <cfRule type="cellIs" dxfId="1075" priority="1076" operator="lessThan">
      <formula>0</formula>
    </cfRule>
    <cfRule type="cellIs" dxfId="1074" priority="1077" operator="greaterThan">
      <formula>0</formula>
    </cfRule>
  </conditionalFormatting>
  <conditionalFormatting sqref="N107">
    <cfRule type="cellIs" dxfId="1073" priority="1072" operator="equal">
      <formula>0</formula>
    </cfRule>
    <cfRule type="cellIs" dxfId="1072" priority="1073" operator="lessThan">
      <formula>0</formula>
    </cfRule>
    <cfRule type="cellIs" dxfId="1071" priority="1074" operator="greaterThan">
      <formula>0</formula>
    </cfRule>
  </conditionalFormatting>
  <conditionalFormatting sqref="O107">
    <cfRule type="cellIs" dxfId="1070" priority="1069" operator="equal">
      <formula>0</formula>
    </cfRule>
    <cfRule type="cellIs" dxfId="1069" priority="1070" operator="lessThan">
      <formula>0</formula>
    </cfRule>
    <cfRule type="cellIs" dxfId="1068" priority="1071" operator="greaterThan">
      <formula>0</formula>
    </cfRule>
  </conditionalFormatting>
  <conditionalFormatting sqref="L106">
    <cfRule type="cellIs" dxfId="1067" priority="1066" operator="equal">
      <formula>0</formula>
    </cfRule>
    <cfRule type="cellIs" dxfId="1066" priority="1067" operator="lessThan">
      <formula>0</formula>
    </cfRule>
    <cfRule type="cellIs" dxfId="1065" priority="1068" operator="greaterThan">
      <formula>0</formula>
    </cfRule>
  </conditionalFormatting>
  <conditionalFormatting sqref="M106">
    <cfRule type="cellIs" dxfId="1064" priority="1063" operator="equal">
      <formula>0</formula>
    </cfRule>
    <cfRule type="cellIs" dxfId="1063" priority="1064" operator="lessThan">
      <formula>0</formula>
    </cfRule>
    <cfRule type="cellIs" dxfId="1062" priority="1065" operator="greaterThan">
      <formula>0</formula>
    </cfRule>
  </conditionalFormatting>
  <conditionalFormatting sqref="N106">
    <cfRule type="cellIs" dxfId="1061" priority="1060" operator="equal">
      <formula>0</formula>
    </cfRule>
    <cfRule type="cellIs" dxfId="1060" priority="1061" operator="lessThan">
      <formula>0</formula>
    </cfRule>
    <cfRule type="cellIs" dxfId="1059" priority="1062" operator="greaterThan">
      <formula>0</formula>
    </cfRule>
  </conditionalFormatting>
  <conditionalFormatting sqref="O106">
    <cfRule type="cellIs" dxfId="1058" priority="1057" operator="equal">
      <formula>0</formula>
    </cfRule>
    <cfRule type="cellIs" dxfId="1057" priority="1058" operator="lessThan">
      <formula>0</formula>
    </cfRule>
    <cfRule type="cellIs" dxfId="1056" priority="1059" operator="greaterThan">
      <formula>0</formula>
    </cfRule>
  </conditionalFormatting>
  <conditionalFormatting sqref="L105">
    <cfRule type="cellIs" dxfId="1055" priority="1054" operator="equal">
      <formula>0</formula>
    </cfRule>
    <cfRule type="cellIs" dxfId="1054" priority="1055" operator="lessThan">
      <formula>0</formula>
    </cfRule>
    <cfRule type="cellIs" dxfId="1053" priority="1056" operator="greaterThan">
      <formula>0</formula>
    </cfRule>
  </conditionalFormatting>
  <conditionalFormatting sqref="M105">
    <cfRule type="cellIs" dxfId="1052" priority="1051" operator="equal">
      <formula>0</formula>
    </cfRule>
    <cfRule type="cellIs" dxfId="1051" priority="1052" operator="lessThan">
      <formula>0</formula>
    </cfRule>
    <cfRule type="cellIs" dxfId="1050" priority="1053" operator="greaterThan">
      <formula>0</formula>
    </cfRule>
  </conditionalFormatting>
  <conditionalFormatting sqref="N105">
    <cfRule type="cellIs" dxfId="1049" priority="1048" operator="equal">
      <formula>0</formula>
    </cfRule>
    <cfRule type="cellIs" dxfId="1048" priority="1049" operator="lessThan">
      <formula>0</formula>
    </cfRule>
    <cfRule type="cellIs" dxfId="1047" priority="1050" operator="greaterThan">
      <formula>0</formula>
    </cfRule>
  </conditionalFormatting>
  <conditionalFormatting sqref="O105">
    <cfRule type="cellIs" dxfId="1046" priority="1045" operator="equal">
      <formula>0</formula>
    </cfRule>
    <cfRule type="cellIs" dxfId="1045" priority="1046" operator="lessThan">
      <formula>0</formula>
    </cfRule>
    <cfRule type="cellIs" dxfId="1044" priority="1047" operator="greaterThan">
      <formula>0</formula>
    </cfRule>
  </conditionalFormatting>
  <conditionalFormatting sqref="L104">
    <cfRule type="cellIs" dxfId="1043" priority="1042" operator="equal">
      <formula>0</formula>
    </cfRule>
    <cfRule type="cellIs" dxfId="1042" priority="1043" operator="lessThan">
      <formula>0</formula>
    </cfRule>
    <cfRule type="cellIs" dxfId="1041" priority="1044" operator="greaterThan">
      <formula>0</formula>
    </cfRule>
  </conditionalFormatting>
  <conditionalFormatting sqref="M104">
    <cfRule type="cellIs" dxfId="1040" priority="1039" operator="equal">
      <formula>0</formula>
    </cfRule>
    <cfRule type="cellIs" dxfId="1039" priority="1040" operator="lessThan">
      <formula>0</formula>
    </cfRule>
    <cfRule type="cellIs" dxfId="1038" priority="1041" operator="greaterThan">
      <formula>0</formula>
    </cfRule>
  </conditionalFormatting>
  <conditionalFormatting sqref="N104">
    <cfRule type="cellIs" dxfId="1037" priority="1036" operator="equal">
      <formula>0</formula>
    </cfRule>
    <cfRule type="cellIs" dxfId="1036" priority="1037" operator="lessThan">
      <formula>0</formula>
    </cfRule>
    <cfRule type="cellIs" dxfId="1035" priority="1038" operator="greaterThan">
      <formula>0</formula>
    </cfRule>
  </conditionalFormatting>
  <conditionalFormatting sqref="O104">
    <cfRule type="cellIs" dxfId="1034" priority="1033" operator="equal">
      <formula>0</formula>
    </cfRule>
    <cfRule type="cellIs" dxfId="1033" priority="1034" operator="lessThan">
      <formula>0</formula>
    </cfRule>
    <cfRule type="cellIs" dxfId="1032" priority="1035" operator="greaterThan">
      <formula>0</formula>
    </cfRule>
  </conditionalFormatting>
  <conditionalFormatting sqref="L103">
    <cfRule type="cellIs" dxfId="1031" priority="1030" operator="equal">
      <formula>0</formula>
    </cfRule>
    <cfRule type="cellIs" dxfId="1030" priority="1031" operator="lessThan">
      <formula>0</formula>
    </cfRule>
    <cfRule type="cellIs" dxfId="1029" priority="1032" operator="greaterThan">
      <formula>0</formula>
    </cfRule>
  </conditionalFormatting>
  <conditionalFormatting sqref="M103">
    <cfRule type="cellIs" dxfId="1028" priority="1027" operator="equal">
      <formula>0</formula>
    </cfRule>
    <cfRule type="cellIs" dxfId="1027" priority="1028" operator="lessThan">
      <formula>0</formula>
    </cfRule>
    <cfRule type="cellIs" dxfId="1026" priority="1029" operator="greaterThan">
      <formula>0</formula>
    </cfRule>
  </conditionalFormatting>
  <conditionalFormatting sqref="N103">
    <cfRule type="cellIs" dxfId="1025" priority="1024" operator="equal">
      <formula>0</formula>
    </cfRule>
    <cfRule type="cellIs" dxfId="1024" priority="1025" operator="lessThan">
      <formula>0</formula>
    </cfRule>
    <cfRule type="cellIs" dxfId="1023" priority="1026" operator="greaterThan">
      <formula>0</formula>
    </cfRule>
  </conditionalFormatting>
  <conditionalFormatting sqref="O103">
    <cfRule type="cellIs" dxfId="1022" priority="1021" operator="equal">
      <formula>0</formula>
    </cfRule>
    <cfRule type="cellIs" dxfId="1021" priority="1022" operator="lessThan">
      <formula>0</formula>
    </cfRule>
    <cfRule type="cellIs" dxfId="1020" priority="1023" operator="greaterThan">
      <formula>0</formula>
    </cfRule>
  </conditionalFormatting>
  <conditionalFormatting sqref="L102">
    <cfRule type="cellIs" dxfId="1019" priority="1018" operator="equal">
      <formula>0</formula>
    </cfRule>
    <cfRule type="cellIs" dxfId="1018" priority="1019" operator="lessThan">
      <formula>0</formula>
    </cfRule>
    <cfRule type="cellIs" dxfId="1017" priority="1020" operator="greaterThan">
      <formula>0</formula>
    </cfRule>
  </conditionalFormatting>
  <conditionalFormatting sqref="M102">
    <cfRule type="cellIs" dxfId="1016" priority="1015" operator="equal">
      <formula>0</formula>
    </cfRule>
    <cfRule type="cellIs" dxfId="1015" priority="1016" operator="lessThan">
      <formula>0</formula>
    </cfRule>
    <cfRule type="cellIs" dxfId="1014" priority="1017" operator="greaterThan">
      <formula>0</formula>
    </cfRule>
  </conditionalFormatting>
  <conditionalFormatting sqref="N102">
    <cfRule type="cellIs" dxfId="1013" priority="1012" operator="equal">
      <formula>0</formula>
    </cfRule>
    <cfRule type="cellIs" dxfId="1012" priority="1013" operator="lessThan">
      <formula>0</formula>
    </cfRule>
    <cfRule type="cellIs" dxfId="1011" priority="1014" operator="greaterThan">
      <formula>0</formula>
    </cfRule>
  </conditionalFormatting>
  <conditionalFormatting sqref="O102">
    <cfRule type="cellIs" dxfId="1010" priority="1009" operator="equal">
      <formula>0</formula>
    </cfRule>
    <cfRule type="cellIs" dxfId="1009" priority="1010" operator="lessThan">
      <formula>0</formula>
    </cfRule>
    <cfRule type="cellIs" dxfId="1008" priority="1011" operator="greaterThan">
      <formula>0</formula>
    </cfRule>
  </conditionalFormatting>
  <conditionalFormatting sqref="L101">
    <cfRule type="cellIs" dxfId="1007" priority="1006" operator="equal">
      <formula>0</formula>
    </cfRule>
    <cfRule type="cellIs" dxfId="1006" priority="1007" operator="lessThan">
      <formula>0</formula>
    </cfRule>
    <cfRule type="cellIs" dxfId="1005" priority="1008" operator="greaterThan">
      <formula>0</formula>
    </cfRule>
  </conditionalFormatting>
  <conditionalFormatting sqref="M101">
    <cfRule type="cellIs" dxfId="1004" priority="1003" operator="equal">
      <formula>0</formula>
    </cfRule>
    <cfRule type="cellIs" dxfId="1003" priority="1004" operator="lessThan">
      <formula>0</formula>
    </cfRule>
    <cfRule type="cellIs" dxfId="1002" priority="1005" operator="greaterThan">
      <formula>0</formula>
    </cfRule>
  </conditionalFormatting>
  <conditionalFormatting sqref="N101">
    <cfRule type="cellIs" dxfId="1001" priority="1000" operator="equal">
      <formula>0</formula>
    </cfRule>
    <cfRule type="cellIs" dxfId="1000" priority="1001" operator="lessThan">
      <formula>0</formula>
    </cfRule>
    <cfRule type="cellIs" dxfId="999" priority="1002" operator="greaterThan">
      <formula>0</formula>
    </cfRule>
  </conditionalFormatting>
  <conditionalFormatting sqref="O101">
    <cfRule type="cellIs" dxfId="998" priority="997" operator="equal">
      <formula>0</formula>
    </cfRule>
    <cfRule type="cellIs" dxfId="997" priority="998" operator="lessThan">
      <formula>0</formula>
    </cfRule>
    <cfRule type="cellIs" dxfId="996" priority="999" operator="greaterThan">
      <formula>0</formula>
    </cfRule>
  </conditionalFormatting>
  <conditionalFormatting sqref="L100">
    <cfRule type="cellIs" dxfId="995" priority="994" operator="equal">
      <formula>0</formula>
    </cfRule>
    <cfRule type="cellIs" dxfId="994" priority="995" operator="lessThan">
      <formula>0</formula>
    </cfRule>
    <cfRule type="cellIs" dxfId="993" priority="996" operator="greaterThan">
      <formula>0</formula>
    </cfRule>
  </conditionalFormatting>
  <conditionalFormatting sqref="M100">
    <cfRule type="cellIs" dxfId="992" priority="991" operator="equal">
      <formula>0</formula>
    </cfRule>
    <cfRule type="cellIs" dxfId="991" priority="992" operator="lessThan">
      <formula>0</formula>
    </cfRule>
    <cfRule type="cellIs" dxfId="990" priority="993" operator="greaterThan">
      <formula>0</formula>
    </cfRule>
  </conditionalFormatting>
  <conditionalFormatting sqref="N100">
    <cfRule type="cellIs" dxfId="989" priority="988" operator="equal">
      <formula>0</formula>
    </cfRule>
    <cfRule type="cellIs" dxfId="988" priority="989" operator="lessThan">
      <formula>0</formula>
    </cfRule>
    <cfRule type="cellIs" dxfId="987" priority="990" operator="greaterThan">
      <formula>0</formula>
    </cfRule>
  </conditionalFormatting>
  <conditionalFormatting sqref="O100">
    <cfRule type="cellIs" dxfId="986" priority="985" operator="equal">
      <formula>0</formula>
    </cfRule>
    <cfRule type="cellIs" dxfId="985" priority="986" operator="lessThan">
      <formula>0</formula>
    </cfRule>
    <cfRule type="cellIs" dxfId="984" priority="987" operator="greaterThan">
      <formula>0</formula>
    </cfRule>
  </conditionalFormatting>
  <conditionalFormatting sqref="L99">
    <cfRule type="cellIs" dxfId="983" priority="982" operator="equal">
      <formula>0</formula>
    </cfRule>
    <cfRule type="cellIs" dxfId="982" priority="983" operator="lessThan">
      <formula>0</formula>
    </cfRule>
    <cfRule type="cellIs" dxfId="981" priority="984" operator="greaterThan">
      <formula>0</formula>
    </cfRule>
  </conditionalFormatting>
  <conditionalFormatting sqref="M99">
    <cfRule type="cellIs" dxfId="980" priority="979" operator="equal">
      <formula>0</formula>
    </cfRule>
    <cfRule type="cellIs" dxfId="979" priority="980" operator="lessThan">
      <formula>0</formula>
    </cfRule>
    <cfRule type="cellIs" dxfId="978" priority="981" operator="greaterThan">
      <formula>0</formula>
    </cfRule>
  </conditionalFormatting>
  <conditionalFormatting sqref="N99">
    <cfRule type="cellIs" dxfId="977" priority="976" operator="equal">
      <formula>0</formula>
    </cfRule>
    <cfRule type="cellIs" dxfId="976" priority="977" operator="lessThan">
      <formula>0</formula>
    </cfRule>
    <cfRule type="cellIs" dxfId="975" priority="978" operator="greaterThan">
      <formula>0</formula>
    </cfRule>
  </conditionalFormatting>
  <conditionalFormatting sqref="O99">
    <cfRule type="cellIs" dxfId="974" priority="973" operator="equal">
      <formula>0</formula>
    </cfRule>
    <cfRule type="cellIs" dxfId="973" priority="974" operator="lessThan">
      <formula>0</formula>
    </cfRule>
    <cfRule type="cellIs" dxfId="972" priority="975" operator="greaterThan">
      <formula>0</formula>
    </cfRule>
  </conditionalFormatting>
  <conditionalFormatting sqref="L98">
    <cfRule type="cellIs" dxfId="971" priority="970" operator="equal">
      <formula>0</formula>
    </cfRule>
    <cfRule type="cellIs" dxfId="970" priority="971" operator="lessThan">
      <formula>0</formula>
    </cfRule>
    <cfRule type="cellIs" dxfId="969" priority="972" operator="greaterThan">
      <formula>0</formula>
    </cfRule>
  </conditionalFormatting>
  <conditionalFormatting sqref="M98">
    <cfRule type="cellIs" dxfId="968" priority="967" operator="equal">
      <formula>0</formula>
    </cfRule>
    <cfRule type="cellIs" dxfId="967" priority="968" operator="lessThan">
      <formula>0</formula>
    </cfRule>
    <cfRule type="cellIs" dxfId="966" priority="969" operator="greaterThan">
      <formula>0</formula>
    </cfRule>
  </conditionalFormatting>
  <conditionalFormatting sqref="N98">
    <cfRule type="cellIs" dxfId="965" priority="964" operator="equal">
      <formula>0</formula>
    </cfRule>
    <cfRule type="cellIs" dxfId="964" priority="965" operator="lessThan">
      <formula>0</formula>
    </cfRule>
    <cfRule type="cellIs" dxfId="963" priority="966" operator="greaterThan">
      <formula>0</formula>
    </cfRule>
  </conditionalFormatting>
  <conditionalFormatting sqref="O98">
    <cfRule type="cellIs" dxfId="962" priority="961" operator="equal">
      <formula>0</formula>
    </cfRule>
    <cfRule type="cellIs" dxfId="961" priority="962" operator="lessThan">
      <formula>0</formula>
    </cfRule>
    <cfRule type="cellIs" dxfId="960" priority="963" operator="greaterThan">
      <formula>0</formula>
    </cfRule>
  </conditionalFormatting>
  <conditionalFormatting sqref="L97">
    <cfRule type="cellIs" dxfId="959" priority="958" operator="equal">
      <formula>0</formula>
    </cfRule>
    <cfRule type="cellIs" dxfId="958" priority="959" operator="lessThan">
      <formula>0</formula>
    </cfRule>
    <cfRule type="cellIs" dxfId="957" priority="960" operator="greaterThan">
      <formula>0</formula>
    </cfRule>
  </conditionalFormatting>
  <conditionalFormatting sqref="M97">
    <cfRule type="cellIs" dxfId="956" priority="955" operator="equal">
      <formula>0</formula>
    </cfRule>
    <cfRule type="cellIs" dxfId="955" priority="956" operator="lessThan">
      <formula>0</formula>
    </cfRule>
    <cfRule type="cellIs" dxfId="954" priority="957" operator="greaterThan">
      <formula>0</formula>
    </cfRule>
  </conditionalFormatting>
  <conditionalFormatting sqref="N97">
    <cfRule type="cellIs" dxfId="953" priority="952" operator="equal">
      <formula>0</formula>
    </cfRule>
    <cfRule type="cellIs" dxfId="952" priority="953" operator="lessThan">
      <formula>0</formula>
    </cfRule>
    <cfRule type="cellIs" dxfId="951" priority="954" operator="greaterThan">
      <formula>0</formula>
    </cfRule>
  </conditionalFormatting>
  <conditionalFormatting sqref="O97">
    <cfRule type="cellIs" dxfId="950" priority="949" operator="equal">
      <formula>0</formula>
    </cfRule>
    <cfRule type="cellIs" dxfId="949" priority="950" operator="lessThan">
      <formula>0</formula>
    </cfRule>
    <cfRule type="cellIs" dxfId="948" priority="951" operator="greaterThan">
      <formula>0</formula>
    </cfRule>
  </conditionalFormatting>
  <conditionalFormatting sqref="L96">
    <cfRule type="cellIs" dxfId="947" priority="946" operator="equal">
      <formula>0</formula>
    </cfRule>
    <cfRule type="cellIs" dxfId="946" priority="947" operator="lessThan">
      <formula>0</formula>
    </cfRule>
    <cfRule type="cellIs" dxfId="945" priority="948" operator="greaterThan">
      <formula>0</formula>
    </cfRule>
  </conditionalFormatting>
  <conditionalFormatting sqref="M96">
    <cfRule type="cellIs" dxfId="944" priority="943" operator="equal">
      <formula>0</formula>
    </cfRule>
    <cfRule type="cellIs" dxfId="943" priority="944" operator="lessThan">
      <formula>0</formula>
    </cfRule>
    <cfRule type="cellIs" dxfId="942" priority="945" operator="greaterThan">
      <formula>0</formula>
    </cfRule>
  </conditionalFormatting>
  <conditionalFormatting sqref="N96">
    <cfRule type="cellIs" dxfId="941" priority="940" operator="equal">
      <formula>0</formula>
    </cfRule>
    <cfRule type="cellIs" dxfId="940" priority="941" operator="lessThan">
      <formula>0</formula>
    </cfRule>
    <cfRule type="cellIs" dxfId="939" priority="942" operator="greaterThan">
      <formula>0</formula>
    </cfRule>
  </conditionalFormatting>
  <conditionalFormatting sqref="O96">
    <cfRule type="cellIs" dxfId="938" priority="937" operator="equal">
      <formula>0</formula>
    </cfRule>
    <cfRule type="cellIs" dxfId="937" priority="938" operator="lessThan">
      <formula>0</formula>
    </cfRule>
    <cfRule type="cellIs" dxfId="936" priority="939" operator="greaterThan">
      <formula>0</formula>
    </cfRule>
  </conditionalFormatting>
  <conditionalFormatting sqref="L95">
    <cfRule type="cellIs" dxfId="935" priority="934" operator="equal">
      <formula>0</formula>
    </cfRule>
    <cfRule type="cellIs" dxfId="934" priority="935" operator="lessThan">
      <formula>0</formula>
    </cfRule>
    <cfRule type="cellIs" dxfId="933" priority="936" operator="greaterThan">
      <formula>0</formula>
    </cfRule>
  </conditionalFormatting>
  <conditionalFormatting sqref="M95">
    <cfRule type="cellIs" dxfId="932" priority="931" operator="equal">
      <formula>0</formula>
    </cfRule>
    <cfRule type="cellIs" dxfId="931" priority="932" operator="lessThan">
      <formula>0</formula>
    </cfRule>
    <cfRule type="cellIs" dxfId="930" priority="933" operator="greaterThan">
      <formula>0</formula>
    </cfRule>
  </conditionalFormatting>
  <conditionalFormatting sqref="N95">
    <cfRule type="cellIs" dxfId="929" priority="928" operator="equal">
      <formula>0</formula>
    </cfRule>
    <cfRule type="cellIs" dxfId="928" priority="929" operator="lessThan">
      <formula>0</formula>
    </cfRule>
    <cfRule type="cellIs" dxfId="927" priority="930" operator="greaterThan">
      <formula>0</formula>
    </cfRule>
  </conditionalFormatting>
  <conditionalFormatting sqref="O95">
    <cfRule type="cellIs" dxfId="926" priority="925" operator="equal">
      <formula>0</formula>
    </cfRule>
    <cfRule type="cellIs" dxfId="925" priority="926" operator="lessThan">
      <formula>0</formula>
    </cfRule>
    <cfRule type="cellIs" dxfId="924" priority="927" operator="greaterThan">
      <formula>0</formula>
    </cfRule>
  </conditionalFormatting>
  <conditionalFormatting sqref="L94">
    <cfRule type="cellIs" dxfId="923" priority="922" operator="equal">
      <formula>0</formula>
    </cfRule>
    <cfRule type="cellIs" dxfId="922" priority="923" operator="lessThan">
      <formula>0</formula>
    </cfRule>
    <cfRule type="cellIs" dxfId="921" priority="924" operator="greaterThan">
      <formula>0</formula>
    </cfRule>
  </conditionalFormatting>
  <conditionalFormatting sqref="M94">
    <cfRule type="cellIs" dxfId="920" priority="919" operator="equal">
      <formula>0</formula>
    </cfRule>
    <cfRule type="cellIs" dxfId="919" priority="920" operator="lessThan">
      <formula>0</formula>
    </cfRule>
    <cfRule type="cellIs" dxfId="918" priority="921" operator="greaterThan">
      <formula>0</formula>
    </cfRule>
  </conditionalFormatting>
  <conditionalFormatting sqref="N94">
    <cfRule type="cellIs" dxfId="917" priority="916" operator="equal">
      <formula>0</formula>
    </cfRule>
    <cfRule type="cellIs" dxfId="916" priority="917" operator="lessThan">
      <formula>0</formula>
    </cfRule>
    <cfRule type="cellIs" dxfId="915" priority="918" operator="greaterThan">
      <formula>0</formula>
    </cfRule>
  </conditionalFormatting>
  <conditionalFormatting sqref="O94">
    <cfRule type="cellIs" dxfId="914" priority="913" operator="equal">
      <formula>0</formula>
    </cfRule>
    <cfRule type="cellIs" dxfId="913" priority="914" operator="lessThan">
      <formula>0</formula>
    </cfRule>
    <cfRule type="cellIs" dxfId="912" priority="915" operator="greaterThan">
      <formula>0</formula>
    </cfRule>
  </conditionalFormatting>
  <conditionalFormatting sqref="L93">
    <cfRule type="cellIs" dxfId="911" priority="910" operator="equal">
      <formula>0</formula>
    </cfRule>
    <cfRule type="cellIs" dxfId="910" priority="911" operator="lessThan">
      <formula>0</formula>
    </cfRule>
    <cfRule type="cellIs" dxfId="909" priority="912" operator="greaterThan">
      <formula>0</formula>
    </cfRule>
  </conditionalFormatting>
  <conditionalFormatting sqref="M93">
    <cfRule type="cellIs" dxfId="908" priority="907" operator="equal">
      <formula>0</formula>
    </cfRule>
    <cfRule type="cellIs" dxfId="907" priority="908" operator="lessThan">
      <formula>0</formula>
    </cfRule>
    <cfRule type="cellIs" dxfId="906" priority="909" operator="greaterThan">
      <formula>0</formula>
    </cfRule>
  </conditionalFormatting>
  <conditionalFormatting sqref="N93">
    <cfRule type="cellIs" dxfId="905" priority="904" operator="equal">
      <formula>0</formula>
    </cfRule>
    <cfRule type="cellIs" dxfId="904" priority="905" operator="lessThan">
      <formula>0</formula>
    </cfRule>
    <cfRule type="cellIs" dxfId="903" priority="906" operator="greaterThan">
      <formula>0</formula>
    </cfRule>
  </conditionalFormatting>
  <conditionalFormatting sqref="O93">
    <cfRule type="cellIs" dxfId="902" priority="901" operator="equal">
      <formula>0</formula>
    </cfRule>
    <cfRule type="cellIs" dxfId="901" priority="902" operator="lessThan">
      <formula>0</formula>
    </cfRule>
    <cfRule type="cellIs" dxfId="900" priority="903" operator="greaterThan">
      <formula>0</formula>
    </cfRule>
  </conditionalFormatting>
  <conditionalFormatting sqref="L92">
    <cfRule type="cellIs" dxfId="899" priority="898" operator="equal">
      <formula>0</formula>
    </cfRule>
    <cfRule type="cellIs" dxfId="898" priority="899" operator="lessThan">
      <formula>0</formula>
    </cfRule>
    <cfRule type="cellIs" dxfId="897" priority="900" operator="greaterThan">
      <formula>0</formula>
    </cfRule>
  </conditionalFormatting>
  <conditionalFormatting sqref="M92">
    <cfRule type="cellIs" dxfId="896" priority="895" operator="equal">
      <formula>0</formula>
    </cfRule>
    <cfRule type="cellIs" dxfId="895" priority="896" operator="lessThan">
      <formula>0</formula>
    </cfRule>
    <cfRule type="cellIs" dxfId="894" priority="897" operator="greaterThan">
      <formula>0</formula>
    </cfRule>
  </conditionalFormatting>
  <conditionalFormatting sqref="N92">
    <cfRule type="cellIs" dxfId="893" priority="892" operator="equal">
      <formula>0</formula>
    </cfRule>
    <cfRule type="cellIs" dxfId="892" priority="893" operator="lessThan">
      <formula>0</formula>
    </cfRule>
    <cfRule type="cellIs" dxfId="891" priority="894" operator="greaterThan">
      <formula>0</formula>
    </cfRule>
  </conditionalFormatting>
  <conditionalFormatting sqref="O92">
    <cfRule type="cellIs" dxfId="890" priority="889" operator="equal">
      <formula>0</formula>
    </cfRule>
    <cfRule type="cellIs" dxfId="889" priority="890" operator="lessThan">
      <formula>0</formula>
    </cfRule>
    <cfRule type="cellIs" dxfId="888" priority="891" operator="greaterThan">
      <formula>0</formula>
    </cfRule>
  </conditionalFormatting>
  <conditionalFormatting sqref="L91">
    <cfRule type="cellIs" dxfId="887" priority="886" operator="equal">
      <formula>0</formula>
    </cfRule>
    <cfRule type="cellIs" dxfId="886" priority="887" operator="lessThan">
      <formula>0</formula>
    </cfRule>
    <cfRule type="cellIs" dxfId="885" priority="888" operator="greaterThan">
      <formula>0</formula>
    </cfRule>
  </conditionalFormatting>
  <conditionalFormatting sqref="M91">
    <cfRule type="cellIs" dxfId="884" priority="883" operator="equal">
      <formula>0</formula>
    </cfRule>
    <cfRule type="cellIs" dxfId="883" priority="884" operator="lessThan">
      <formula>0</formula>
    </cfRule>
    <cfRule type="cellIs" dxfId="882" priority="885" operator="greaterThan">
      <formula>0</formula>
    </cfRule>
  </conditionalFormatting>
  <conditionalFormatting sqref="N91">
    <cfRule type="cellIs" dxfId="881" priority="880" operator="equal">
      <formula>0</formula>
    </cfRule>
    <cfRule type="cellIs" dxfId="880" priority="881" operator="lessThan">
      <formula>0</formula>
    </cfRule>
    <cfRule type="cellIs" dxfId="879" priority="882" operator="greaterThan">
      <formula>0</formula>
    </cfRule>
  </conditionalFormatting>
  <conditionalFormatting sqref="O91">
    <cfRule type="cellIs" dxfId="878" priority="877" operator="equal">
      <formula>0</formula>
    </cfRule>
    <cfRule type="cellIs" dxfId="877" priority="878" operator="lessThan">
      <formula>0</formula>
    </cfRule>
    <cfRule type="cellIs" dxfId="876" priority="879" operator="greaterThan">
      <formula>0</formula>
    </cfRule>
  </conditionalFormatting>
  <conditionalFormatting sqref="L90">
    <cfRule type="cellIs" dxfId="875" priority="874" operator="equal">
      <formula>0</formula>
    </cfRule>
    <cfRule type="cellIs" dxfId="874" priority="875" operator="lessThan">
      <formula>0</formula>
    </cfRule>
    <cfRule type="cellIs" dxfId="873" priority="876" operator="greaterThan">
      <formula>0</formula>
    </cfRule>
  </conditionalFormatting>
  <conditionalFormatting sqref="M90">
    <cfRule type="cellIs" dxfId="872" priority="871" operator="equal">
      <formula>0</formula>
    </cfRule>
    <cfRule type="cellIs" dxfId="871" priority="872" operator="lessThan">
      <formula>0</formula>
    </cfRule>
    <cfRule type="cellIs" dxfId="870" priority="873" operator="greaterThan">
      <formula>0</formula>
    </cfRule>
  </conditionalFormatting>
  <conditionalFormatting sqref="N90">
    <cfRule type="cellIs" dxfId="869" priority="868" operator="equal">
      <formula>0</formula>
    </cfRule>
    <cfRule type="cellIs" dxfId="868" priority="869" operator="lessThan">
      <formula>0</formula>
    </cfRule>
    <cfRule type="cellIs" dxfId="867" priority="870" operator="greaterThan">
      <formula>0</formula>
    </cfRule>
  </conditionalFormatting>
  <conditionalFormatting sqref="O90">
    <cfRule type="cellIs" dxfId="866" priority="865" operator="equal">
      <formula>0</formula>
    </cfRule>
    <cfRule type="cellIs" dxfId="865" priority="866" operator="lessThan">
      <formula>0</formula>
    </cfRule>
    <cfRule type="cellIs" dxfId="864" priority="867" operator="greaterThan">
      <formula>0</formula>
    </cfRule>
  </conditionalFormatting>
  <conditionalFormatting sqref="L89">
    <cfRule type="cellIs" dxfId="863" priority="862" operator="equal">
      <formula>0</formula>
    </cfRule>
    <cfRule type="cellIs" dxfId="862" priority="863" operator="lessThan">
      <formula>0</formula>
    </cfRule>
    <cfRule type="cellIs" dxfId="861" priority="864" operator="greaterThan">
      <formula>0</formula>
    </cfRule>
  </conditionalFormatting>
  <conditionalFormatting sqref="M89">
    <cfRule type="cellIs" dxfId="860" priority="859" operator="equal">
      <formula>0</formula>
    </cfRule>
    <cfRule type="cellIs" dxfId="859" priority="860" operator="lessThan">
      <formula>0</formula>
    </cfRule>
    <cfRule type="cellIs" dxfId="858" priority="861" operator="greaterThan">
      <formula>0</formula>
    </cfRule>
  </conditionalFormatting>
  <conditionalFormatting sqref="N89">
    <cfRule type="cellIs" dxfId="857" priority="856" operator="equal">
      <formula>0</formula>
    </cfRule>
    <cfRule type="cellIs" dxfId="856" priority="857" operator="lessThan">
      <formula>0</formula>
    </cfRule>
    <cfRule type="cellIs" dxfId="855" priority="858" operator="greaterThan">
      <formula>0</formula>
    </cfRule>
  </conditionalFormatting>
  <conditionalFormatting sqref="O89">
    <cfRule type="cellIs" dxfId="854" priority="853" operator="equal">
      <formula>0</formula>
    </cfRule>
    <cfRule type="cellIs" dxfId="853" priority="854" operator="lessThan">
      <formula>0</formula>
    </cfRule>
    <cfRule type="cellIs" dxfId="852" priority="855" operator="greaterThan">
      <formula>0</formula>
    </cfRule>
  </conditionalFormatting>
  <conditionalFormatting sqref="L88">
    <cfRule type="cellIs" dxfId="851" priority="850" operator="equal">
      <formula>0</formula>
    </cfRule>
    <cfRule type="cellIs" dxfId="850" priority="851" operator="lessThan">
      <formula>0</formula>
    </cfRule>
    <cfRule type="cellIs" dxfId="849" priority="852" operator="greaterThan">
      <formula>0</formula>
    </cfRule>
  </conditionalFormatting>
  <conditionalFormatting sqref="M88">
    <cfRule type="cellIs" dxfId="848" priority="847" operator="equal">
      <formula>0</formula>
    </cfRule>
    <cfRule type="cellIs" dxfId="847" priority="848" operator="lessThan">
      <formula>0</formula>
    </cfRule>
    <cfRule type="cellIs" dxfId="846" priority="849" operator="greaterThan">
      <formula>0</formula>
    </cfRule>
  </conditionalFormatting>
  <conditionalFormatting sqref="N88">
    <cfRule type="cellIs" dxfId="845" priority="844" operator="equal">
      <formula>0</formula>
    </cfRule>
    <cfRule type="cellIs" dxfId="844" priority="845" operator="lessThan">
      <formula>0</formula>
    </cfRule>
    <cfRule type="cellIs" dxfId="843" priority="846" operator="greaterThan">
      <formula>0</formula>
    </cfRule>
  </conditionalFormatting>
  <conditionalFormatting sqref="O88">
    <cfRule type="cellIs" dxfId="842" priority="841" operator="equal">
      <formula>0</formula>
    </cfRule>
    <cfRule type="cellIs" dxfId="841" priority="842" operator="lessThan">
      <formula>0</formula>
    </cfRule>
    <cfRule type="cellIs" dxfId="840" priority="843" operator="greaterThan">
      <formula>0</formula>
    </cfRule>
  </conditionalFormatting>
  <conditionalFormatting sqref="L87">
    <cfRule type="cellIs" dxfId="839" priority="838" operator="equal">
      <formula>0</formula>
    </cfRule>
    <cfRule type="cellIs" dxfId="838" priority="839" operator="lessThan">
      <formula>0</formula>
    </cfRule>
    <cfRule type="cellIs" dxfId="837" priority="840" operator="greaterThan">
      <formula>0</formula>
    </cfRule>
  </conditionalFormatting>
  <conditionalFormatting sqref="M87">
    <cfRule type="cellIs" dxfId="836" priority="835" operator="equal">
      <formula>0</formula>
    </cfRule>
    <cfRule type="cellIs" dxfId="835" priority="836" operator="lessThan">
      <formula>0</formula>
    </cfRule>
    <cfRule type="cellIs" dxfId="834" priority="837" operator="greaterThan">
      <formula>0</formula>
    </cfRule>
  </conditionalFormatting>
  <conditionalFormatting sqref="N87">
    <cfRule type="cellIs" dxfId="833" priority="832" operator="equal">
      <formula>0</formula>
    </cfRule>
    <cfRule type="cellIs" dxfId="832" priority="833" operator="lessThan">
      <formula>0</formula>
    </cfRule>
    <cfRule type="cellIs" dxfId="831" priority="834" operator="greaterThan">
      <formula>0</formula>
    </cfRule>
  </conditionalFormatting>
  <conditionalFormatting sqref="O87">
    <cfRule type="cellIs" dxfId="830" priority="829" operator="equal">
      <formula>0</formula>
    </cfRule>
    <cfRule type="cellIs" dxfId="829" priority="830" operator="lessThan">
      <formula>0</formula>
    </cfRule>
    <cfRule type="cellIs" dxfId="828" priority="831" operator="greaterThan">
      <formula>0</formula>
    </cfRule>
  </conditionalFormatting>
  <conditionalFormatting sqref="L86">
    <cfRule type="cellIs" dxfId="827" priority="826" operator="equal">
      <formula>0</formula>
    </cfRule>
    <cfRule type="cellIs" dxfId="826" priority="827" operator="lessThan">
      <formula>0</formula>
    </cfRule>
    <cfRule type="cellIs" dxfId="825" priority="828" operator="greaterThan">
      <formula>0</formula>
    </cfRule>
  </conditionalFormatting>
  <conditionalFormatting sqref="M86">
    <cfRule type="cellIs" dxfId="824" priority="823" operator="equal">
      <formula>0</formula>
    </cfRule>
    <cfRule type="cellIs" dxfId="823" priority="824" operator="lessThan">
      <formula>0</formula>
    </cfRule>
    <cfRule type="cellIs" dxfId="822" priority="825" operator="greaterThan">
      <formula>0</formula>
    </cfRule>
  </conditionalFormatting>
  <conditionalFormatting sqref="N86">
    <cfRule type="cellIs" dxfId="821" priority="820" operator="equal">
      <formula>0</formula>
    </cfRule>
    <cfRule type="cellIs" dxfId="820" priority="821" operator="lessThan">
      <formula>0</formula>
    </cfRule>
    <cfRule type="cellIs" dxfId="819" priority="822" operator="greaterThan">
      <formula>0</formula>
    </cfRule>
  </conditionalFormatting>
  <conditionalFormatting sqref="O86">
    <cfRule type="cellIs" dxfId="818" priority="817" operator="equal">
      <formula>0</formula>
    </cfRule>
    <cfRule type="cellIs" dxfId="817" priority="818" operator="lessThan">
      <formula>0</formula>
    </cfRule>
    <cfRule type="cellIs" dxfId="816" priority="819" operator="greaterThan">
      <formula>0</formula>
    </cfRule>
  </conditionalFormatting>
  <conditionalFormatting sqref="L85">
    <cfRule type="cellIs" dxfId="815" priority="814" operator="equal">
      <formula>0</formula>
    </cfRule>
    <cfRule type="cellIs" dxfId="814" priority="815" operator="lessThan">
      <formula>0</formula>
    </cfRule>
    <cfRule type="cellIs" dxfId="813" priority="816" operator="greaterThan">
      <formula>0</formula>
    </cfRule>
  </conditionalFormatting>
  <conditionalFormatting sqref="M85">
    <cfRule type="cellIs" dxfId="812" priority="811" operator="equal">
      <formula>0</formula>
    </cfRule>
    <cfRule type="cellIs" dxfId="811" priority="812" operator="lessThan">
      <formula>0</formula>
    </cfRule>
    <cfRule type="cellIs" dxfId="810" priority="813" operator="greaterThan">
      <formula>0</formula>
    </cfRule>
  </conditionalFormatting>
  <conditionalFormatting sqref="N85">
    <cfRule type="cellIs" dxfId="809" priority="808" operator="equal">
      <formula>0</formula>
    </cfRule>
    <cfRule type="cellIs" dxfId="808" priority="809" operator="lessThan">
      <formula>0</formula>
    </cfRule>
    <cfRule type="cellIs" dxfId="807" priority="810" operator="greaterThan">
      <formula>0</formula>
    </cfRule>
  </conditionalFormatting>
  <conditionalFormatting sqref="O85">
    <cfRule type="cellIs" dxfId="806" priority="805" operator="equal">
      <formula>0</formula>
    </cfRule>
    <cfRule type="cellIs" dxfId="805" priority="806" operator="lessThan">
      <formula>0</formula>
    </cfRule>
    <cfRule type="cellIs" dxfId="804" priority="807" operator="greaterThan">
      <formula>0</formula>
    </cfRule>
  </conditionalFormatting>
  <conditionalFormatting sqref="L84">
    <cfRule type="cellIs" dxfId="803" priority="802" operator="equal">
      <formula>0</formula>
    </cfRule>
    <cfRule type="cellIs" dxfId="802" priority="803" operator="lessThan">
      <formula>0</formula>
    </cfRule>
    <cfRule type="cellIs" dxfId="801" priority="804" operator="greaterThan">
      <formula>0</formula>
    </cfRule>
  </conditionalFormatting>
  <conditionalFormatting sqref="M84">
    <cfRule type="cellIs" dxfId="800" priority="799" operator="equal">
      <formula>0</formula>
    </cfRule>
    <cfRule type="cellIs" dxfId="799" priority="800" operator="lessThan">
      <formula>0</formula>
    </cfRule>
    <cfRule type="cellIs" dxfId="798" priority="801" operator="greaterThan">
      <formula>0</formula>
    </cfRule>
  </conditionalFormatting>
  <conditionalFormatting sqref="N84">
    <cfRule type="cellIs" dxfId="797" priority="796" operator="equal">
      <formula>0</formula>
    </cfRule>
    <cfRule type="cellIs" dxfId="796" priority="797" operator="lessThan">
      <formula>0</formula>
    </cfRule>
    <cfRule type="cellIs" dxfId="795" priority="798" operator="greaterThan">
      <formula>0</formula>
    </cfRule>
  </conditionalFormatting>
  <conditionalFormatting sqref="O84">
    <cfRule type="cellIs" dxfId="794" priority="793" operator="equal">
      <formula>0</formula>
    </cfRule>
    <cfRule type="cellIs" dxfId="793" priority="794" operator="lessThan">
      <formula>0</formula>
    </cfRule>
    <cfRule type="cellIs" dxfId="792" priority="795" operator="greaterThan">
      <formula>0</formula>
    </cfRule>
  </conditionalFormatting>
  <conditionalFormatting sqref="L83">
    <cfRule type="cellIs" dxfId="791" priority="790" operator="equal">
      <formula>0</formula>
    </cfRule>
    <cfRule type="cellIs" dxfId="790" priority="791" operator="lessThan">
      <formula>0</formula>
    </cfRule>
    <cfRule type="cellIs" dxfId="789" priority="792" operator="greaterThan">
      <formula>0</formula>
    </cfRule>
  </conditionalFormatting>
  <conditionalFormatting sqref="M83">
    <cfRule type="cellIs" dxfId="788" priority="787" operator="equal">
      <formula>0</formula>
    </cfRule>
    <cfRule type="cellIs" dxfId="787" priority="788" operator="lessThan">
      <formula>0</formula>
    </cfRule>
    <cfRule type="cellIs" dxfId="786" priority="789" operator="greaterThan">
      <formula>0</formula>
    </cfRule>
  </conditionalFormatting>
  <conditionalFormatting sqref="N83">
    <cfRule type="cellIs" dxfId="785" priority="784" operator="equal">
      <formula>0</formula>
    </cfRule>
    <cfRule type="cellIs" dxfId="784" priority="785" operator="lessThan">
      <formula>0</formula>
    </cfRule>
    <cfRule type="cellIs" dxfId="783" priority="786" operator="greaterThan">
      <formula>0</formula>
    </cfRule>
  </conditionalFormatting>
  <conditionalFormatting sqref="O83">
    <cfRule type="cellIs" dxfId="782" priority="781" operator="equal">
      <formula>0</formula>
    </cfRule>
    <cfRule type="cellIs" dxfId="781" priority="782" operator="lessThan">
      <formula>0</formula>
    </cfRule>
    <cfRule type="cellIs" dxfId="780" priority="783" operator="greaterThan">
      <formula>0</formula>
    </cfRule>
  </conditionalFormatting>
  <conditionalFormatting sqref="L82">
    <cfRule type="cellIs" dxfId="779" priority="778" operator="equal">
      <formula>0</formula>
    </cfRule>
    <cfRule type="cellIs" dxfId="778" priority="779" operator="lessThan">
      <formula>0</formula>
    </cfRule>
    <cfRule type="cellIs" dxfId="777" priority="780" operator="greaterThan">
      <formula>0</formula>
    </cfRule>
  </conditionalFormatting>
  <conditionalFormatting sqref="M82">
    <cfRule type="cellIs" dxfId="776" priority="775" operator="equal">
      <formula>0</formula>
    </cfRule>
    <cfRule type="cellIs" dxfId="775" priority="776" operator="lessThan">
      <formula>0</formula>
    </cfRule>
    <cfRule type="cellIs" dxfId="774" priority="777" operator="greaterThan">
      <formula>0</formula>
    </cfRule>
  </conditionalFormatting>
  <conditionalFormatting sqref="N82">
    <cfRule type="cellIs" dxfId="773" priority="772" operator="equal">
      <formula>0</formula>
    </cfRule>
    <cfRule type="cellIs" dxfId="772" priority="773" operator="lessThan">
      <formula>0</formula>
    </cfRule>
    <cfRule type="cellIs" dxfId="771" priority="774" operator="greaterThan">
      <formula>0</formula>
    </cfRule>
  </conditionalFormatting>
  <conditionalFormatting sqref="O82">
    <cfRule type="cellIs" dxfId="770" priority="769" operator="equal">
      <formula>0</formula>
    </cfRule>
    <cfRule type="cellIs" dxfId="769" priority="770" operator="lessThan">
      <formula>0</formula>
    </cfRule>
    <cfRule type="cellIs" dxfId="768" priority="771" operator="greaterThan">
      <formula>0</formula>
    </cfRule>
  </conditionalFormatting>
  <conditionalFormatting sqref="L81">
    <cfRule type="cellIs" dxfId="767" priority="766" operator="equal">
      <formula>0</formula>
    </cfRule>
    <cfRule type="cellIs" dxfId="766" priority="767" operator="lessThan">
      <formula>0</formula>
    </cfRule>
    <cfRule type="cellIs" dxfId="765" priority="768" operator="greaterThan">
      <formula>0</formula>
    </cfRule>
  </conditionalFormatting>
  <conditionalFormatting sqref="M81">
    <cfRule type="cellIs" dxfId="764" priority="763" operator="equal">
      <formula>0</formula>
    </cfRule>
    <cfRule type="cellIs" dxfId="763" priority="764" operator="lessThan">
      <formula>0</formula>
    </cfRule>
    <cfRule type="cellIs" dxfId="762" priority="765" operator="greaterThan">
      <formula>0</formula>
    </cfRule>
  </conditionalFormatting>
  <conditionalFormatting sqref="N81">
    <cfRule type="cellIs" dxfId="761" priority="760" operator="equal">
      <formula>0</formula>
    </cfRule>
    <cfRule type="cellIs" dxfId="760" priority="761" operator="lessThan">
      <formula>0</formula>
    </cfRule>
    <cfRule type="cellIs" dxfId="759" priority="762" operator="greaterThan">
      <formula>0</formula>
    </cfRule>
  </conditionalFormatting>
  <conditionalFormatting sqref="O81">
    <cfRule type="cellIs" dxfId="758" priority="757" operator="equal">
      <formula>0</formula>
    </cfRule>
    <cfRule type="cellIs" dxfId="757" priority="758" operator="lessThan">
      <formula>0</formula>
    </cfRule>
    <cfRule type="cellIs" dxfId="756" priority="759" operator="greaterThan">
      <formula>0</formula>
    </cfRule>
  </conditionalFormatting>
  <conditionalFormatting sqref="L80">
    <cfRule type="cellIs" dxfId="755" priority="754" operator="equal">
      <formula>0</formula>
    </cfRule>
    <cfRule type="cellIs" dxfId="754" priority="755" operator="lessThan">
      <formula>0</formula>
    </cfRule>
    <cfRule type="cellIs" dxfId="753" priority="756" operator="greaterThan">
      <formula>0</formula>
    </cfRule>
  </conditionalFormatting>
  <conditionalFormatting sqref="M80">
    <cfRule type="cellIs" dxfId="752" priority="751" operator="equal">
      <formula>0</formula>
    </cfRule>
    <cfRule type="cellIs" dxfId="751" priority="752" operator="lessThan">
      <formula>0</formula>
    </cfRule>
    <cfRule type="cellIs" dxfId="750" priority="753" operator="greaterThan">
      <formula>0</formula>
    </cfRule>
  </conditionalFormatting>
  <conditionalFormatting sqref="N80">
    <cfRule type="cellIs" dxfId="749" priority="748" operator="equal">
      <formula>0</formula>
    </cfRule>
    <cfRule type="cellIs" dxfId="748" priority="749" operator="lessThan">
      <formula>0</formula>
    </cfRule>
    <cfRule type="cellIs" dxfId="747" priority="750" operator="greaterThan">
      <formula>0</formula>
    </cfRule>
  </conditionalFormatting>
  <conditionalFormatting sqref="O80">
    <cfRule type="cellIs" dxfId="746" priority="745" operator="equal">
      <formula>0</formula>
    </cfRule>
    <cfRule type="cellIs" dxfId="745" priority="746" operator="lessThan">
      <formula>0</formula>
    </cfRule>
    <cfRule type="cellIs" dxfId="744" priority="747" operator="greaterThan">
      <formula>0</formula>
    </cfRule>
  </conditionalFormatting>
  <conditionalFormatting sqref="L79">
    <cfRule type="cellIs" dxfId="743" priority="742" operator="equal">
      <formula>0</formula>
    </cfRule>
    <cfRule type="cellIs" dxfId="742" priority="743" operator="lessThan">
      <formula>0</formula>
    </cfRule>
    <cfRule type="cellIs" dxfId="741" priority="744" operator="greaterThan">
      <formula>0</formula>
    </cfRule>
  </conditionalFormatting>
  <conditionalFormatting sqref="M79">
    <cfRule type="cellIs" dxfId="740" priority="739" operator="equal">
      <formula>0</formula>
    </cfRule>
    <cfRule type="cellIs" dxfId="739" priority="740" operator="lessThan">
      <formula>0</formula>
    </cfRule>
    <cfRule type="cellIs" dxfId="738" priority="741" operator="greaterThan">
      <formula>0</formula>
    </cfRule>
  </conditionalFormatting>
  <conditionalFormatting sqref="N79">
    <cfRule type="cellIs" dxfId="737" priority="736" operator="equal">
      <formula>0</formula>
    </cfRule>
    <cfRule type="cellIs" dxfId="736" priority="737" operator="lessThan">
      <formula>0</formula>
    </cfRule>
    <cfRule type="cellIs" dxfId="735" priority="738" operator="greaterThan">
      <formula>0</formula>
    </cfRule>
  </conditionalFormatting>
  <conditionalFormatting sqref="O79">
    <cfRule type="cellIs" dxfId="734" priority="733" operator="equal">
      <formula>0</formula>
    </cfRule>
    <cfRule type="cellIs" dxfId="733" priority="734" operator="lessThan">
      <formula>0</formula>
    </cfRule>
    <cfRule type="cellIs" dxfId="732" priority="735" operator="greaterThan">
      <formula>0</formula>
    </cfRule>
  </conditionalFormatting>
  <conditionalFormatting sqref="L78">
    <cfRule type="cellIs" dxfId="731" priority="730" operator="equal">
      <formula>0</formula>
    </cfRule>
    <cfRule type="cellIs" dxfId="730" priority="731" operator="lessThan">
      <formula>0</formula>
    </cfRule>
    <cfRule type="cellIs" dxfId="729" priority="732" operator="greaterThan">
      <formula>0</formula>
    </cfRule>
  </conditionalFormatting>
  <conditionalFormatting sqref="M78">
    <cfRule type="cellIs" dxfId="728" priority="727" operator="equal">
      <formula>0</formula>
    </cfRule>
    <cfRule type="cellIs" dxfId="727" priority="728" operator="lessThan">
      <formula>0</formula>
    </cfRule>
    <cfRule type="cellIs" dxfId="726" priority="729" operator="greaterThan">
      <formula>0</formula>
    </cfRule>
  </conditionalFormatting>
  <conditionalFormatting sqref="N78">
    <cfRule type="cellIs" dxfId="725" priority="724" operator="equal">
      <formula>0</formula>
    </cfRule>
    <cfRule type="cellIs" dxfId="724" priority="725" operator="lessThan">
      <formula>0</formula>
    </cfRule>
    <cfRule type="cellIs" dxfId="723" priority="726" operator="greaterThan">
      <formula>0</formula>
    </cfRule>
  </conditionalFormatting>
  <conditionalFormatting sqref="O78">
    <cfRule type="cellIs" dxfId="722" priority="721" operator="equal">
      <formula>0</formula>
    </cfRule>
    <cfRule type="cellIs" dxfId="721" priority="722" operator="lessThan">
      <formula>0</formula>
    </cfRule>
    <cfRule type="cellIs" dxfId="720" priority="723" operator="greaterThan">
      <formula>0</formula>
    </cfRule>
  </conditionalFormatting>
  <conditionalFormatting sqref="L77">
    <cfRule type="cellIs" dxfId="719" priority="718" operator="equal">
      <formula>0</formula>
    </cfRule>
    <cfRule type="cellIs" dxfId="718" priority="719" operator="lessThan">
      <formula>0</formula>
    </cfRule>
    <cfRule type="cellIs" dxfId="717" priority="720" operator="greaterThan">
      <formula>0</formula>
    </cfRule>
  </conditionalFormatting>
  <conditionalFormatting sqref="M77">
    <cfRule type="cellIs" dxfId="716" priority="715" operator="equal">
      <formula>0</formula>
    </cfRule>
    <cfRule type="cellIs" dxfId="715" priority="716" operator="lessThan">
      <formula>0</formula>
    </cfRule>
    <cfRule type="cellIs" dxfId="714" priority="717" operator="greaterThan">
      <formula>0</formula>
    </cfRule>
  </conditionalFormatting>
  <conditionalFormatting sqref="N77">
    <cfRule type="cellIs" dxfId="713" priority="712" operator="equal">
      <formula>0</formula>
    </cfRule>
    <cfRule type="cellIs" dxfId="712" priority="713" operator="lessThan">
      <formula>0</formula>
    </cfRule>
    <cfRule type="cellIs" dxfId="711" priority="714" operator="greaterThan">
      <formula>0</formula>
    </cfRule>
  </conditionalFormatting>
  <conditionalFormatting sqref="O77">
    <cfRule type="cellIs" dxfId="710" priority="709" operator="equal">
      <formula>0</formula>
    </cfRule>
    <cfRule type="cellIs" dxfId="709" priority="710" operator="lessThan">
      <formula>0</formula>
    </cfRule>
    <cfRule type="cellIs" dxfId="708" priority="711" operator="greaterThan">
      <formula>0</formula>
    </cfRule>
  </conditionalFormatting>
  <conditionalFormatting sqref="L76">
    <cfRule type="cellIs" dxfId="707" priority="706" operator="equal">
      <formula>0</formula>
    </cfRule>
    <cfRule type="cellIs" dxfId="706" priority="707" operator="lessThan">
      <formula>0</formula>
    </cfRule>
    <cfRule type="cellIs" dxfId="705" priority="708" operator="greaterThan">
      <formula>0</formula>
    </cfRule>
  </conditionalFormatting>
  <conditionalFormatting sqref="M76">
    <cfRule type="cellIs" dxfId="704" priority="703" operator="equal">
      <formula>0</formula>
    </cfRule>
    <cfRule type="cellIs" dxfId="703" priority="704" operator="lessThan">
      <formula>0</formula>
    </cfRule>
    <cfRule type="cellIs" dxfId="702" priority="705" operator="greaterThan">
      <formula>0</formula>
    </cfRule>
  </conditionalFormatting>
  <conditionalFormatting sqref="N76">
    <cfRule type="cellIs" dxfId="701" priority="700" operator="equal">
      <formula>0</formula>
    </cfRule>
    <cfRule type="cellIs" dxfId="700" priority="701" operator="lessThan">
      <formula>0</formula>
    </cfRule>
    <cfRule type="cellIs" dxfId="699" priority="702" operator="greaterThan">
      <formula>0</formula>
    </cfRule>
  </conditionalFormatting>
  <conditionalFormatting sqref="O76">
    <cfRule type="cellIs" dxfId="698" priority="697" operator="equal">
      <formula>0</formula>
    </cfRule>
    <cfRule type="cellIs" dxfId="697" priority="698" operator="lessThan">
      <formula>0</formula>
    </cfRule>
    <cfRule type="cellIs" dxfId="696" priority="699" operator="greaterThan">
      <formula>0</formula>
    </cfRule>
  </conditionalFormatting>
  <conditionalFormatting sqref="L75">
    <cfRule type="cellIs" dxfId="695" priority="694" operator="equal">
      <formula>0</formula>
    </cfRule>
    <cfRule type="cellIs" dxfId="694" priority="695" operator="lessThan">
      <formula>0</formula>
    </cfRule>
    <cfRule type="cellIs" dxfId="693" priority="696" operator="greaterThan">
      <formula>0</formula>
    </cfRule>
  </conditionalFormatting>
  <conditionalFormatting sqref="M75">
    <cfRule type="cellIs" dxfId="692" priority="691" operator="equal">
      <formula>0</formula>
    </cfRule>
    <cfRule type="cellIs" dxfId="691" priority="692" operator="lessThan">
      <formula>0</formula>
    </cfRule>
    <cfRule type="cellIs" dxfId="690" priority="693" operator="greaterThan">
      <formula>0</formula>
    </cfRule>
  </conditionalFormatting>
  <conditionalFormatting sqref="N75">
    <cfRule type="cellIs" dxfId="689" priority="688" operator="equal">
      <formula>0</formula>
    </cfRule>
    <cfRule type="cellIs" dxfId="688" priority="689" operator="lessThan">
      <formula>0</formula>
    </cfRule>
    <cfRule type="cellIs" dxfId="687" priority="690" operator="greaterThan">
      <formula>0</formula>
    </cfRule>
  </conditionalFormatting>
  <conditionalFormatting sqref="O75">
    <cfRule type="cellIs" dxfId="686" priority="685" operator="equal">
      <formula>0</formula>
    </cfRule>
    <cfRule type="cellIs" dxfId="685" priority="686" operator="lessThan">
      <formula>0</formula>
    </cfRule>
    <cfRule type="cellIs" dxfId="684" priority="687" operator="greaterThan">
      <formula>0</formula>
    </cfRule>
  </conditionalFormatting>
  <conditionalFormatting sqref="L74">
    <cfRule type="cellIs" dxfId="683" priority="682" operator="equal">
      <formula>0</formula>
    </cfRule>
    <cfRule type="cellIs" dxfId="682" priority="683" operator="lessThan">
      <formula>0</formula>
    </cfRule>
    <cfRule type="cellIs" dxfId="681" priority="684" operator="greaterThan">
      <formula>0</formula>
    </cfRule>
  </conditionalFormatting>
  <conditionalFormatting sqref="M74">
    <cfRule type="cellIs" dxfId="680" priority="679" operator="equal">
      <formula>0</formula>
    </cfRule>
    <cfRule type="cellIs" dxfId="679" priority="680" operator="lessThan">
      <formula>0</formula>
    </cfRule>
    <cfRule type="cellIs" dxfId="678" priority="681" operator="greaterThan">
      <formula>0</formula>
    </cfRule>
  </conditionalFormatting>
  <conditionalFormatting sqref="N74">
    <cfRule type="cellIs" dxfId="677" priority="676" operator="equal">
      <formula>0</formula>
    </cfRule>
    <cfRule type="cellIs" dxfId="676" priority="677" operator="lessThan">
      <formula>0</formula>
    </cfRule>
    <cfRule type="cellIs" dxfId="675" priority="678" operator="greaterThan">
      <formula>0</formula>
    </cfRule>
  </conditionalFormatting>
  <conditionalFormatting sqref="O74">
    <cfRule type="cellIs" dxfId="674" priority="673" operator="equal">
      <formula>0</formula>
    </cfRule>
    <cfRule type="cellIs" dxfId="673" priority="674" operator="lessThan">
      <formula>0</formula>
    </cfRule>
    <cfRule type="cellIs" dxfId="672" priority="675" operator="greaterThan">
      <formula>0</formula>
    </cfRule>
  </conditionalFormatting>
  <conditionalFormatting sqref="L73">
    <cfRule type="cellIs" dxfId="671" priority="670" operator="equal">
      <formula>0</formula>
    </cfRule>
    <cfRule type="cellIs" dxfId="670" priority="671" operator="lessThan">
      <formula>0</formula>
    </cfRule>
    <cfRule type="cellIs" dxfId="669" priority="672" operator="greaterThan">
      <formula>0</formula>
    </cfRule>
  </conditionalFormatting>
  <conditionalFormatting sqref="M73">
    <cfRule type="cellIs" dxfId="668" priority="667" operator="equal">
      <formula>0</formula>
    </cfRule>
    <cfRule type="cellIs" dxfId="667" priority="668" operator="lessThan">
      <formula>0</formula>
    </cfRule>
    <cfRule type="cellIs" dxfId="666" priority="669" operator="greaterThan">
      <formula>0</formula>
    </cfRule>
  </conditionalFormatting>
  <conditionalFormatting sqref="N73">
    <cfRule type="cellIs" dxfId="665" priority="664" operator="equal">
      <formula>0</formula>
    </cfRule>
    <cfRule type="cellIs" dxfId="664" priority="665" operator="lessThan">
      <formula>0</formula>
    </cfRule>
    <cfRule type="cellIs" dxfId="663" priority="666" operator="greaterThan">
      <formula>0</formula>
    </cfRule>
  </conditionalFormatting>
  <conditionalFormatting sqref="O73">
    <cfRule type="cellIs" dxfId="662" priority="661" operator="equal">
      <formula>0</formula>
    </cfRule>
    <cfRule type="cellIs" dxfId="661" priority="662" operator="lessThan">
      <formula>0</formula>
    </cfRule>
    <cfRule type="cellIs" dxfId="660" priority="663" operator="greaterThan">
      <formula>0</formula>
    </cfRule>
  </conditionalFormatting>
  <conditionalFormatting sqref="L72">
    <cfRule type="cellIs" dxfId="659" priority="658" operator="equal">
      <formula>0</formula>
    </cfRule>
    <cfRule type="cellIs" dxfId="658" priority="659" operator="lessThan">
      <formula>0</formula>
    </cfRule>
    <cfRule type="cellIs" dxfId="657" priority="660" operator="greaterThan">
      <formula>0</formula>
    </cfRule>
  </conditionalFormatting>
  <conditionalFormatting sqref="M72">
    <cfRule type="cellIs" dxfId="656" priority="655" operator="equal">
      <formula>0</formula>
    </cfRule>
    <cfRule type="cellIs" dxfId="655" priority="656" operator="lessThan">
      <formula>0</formula>
    </cfRule>
    <cfRule type="cellIs" dxfId="654" priority="657" operator="greaterThan">
      <formula>0</formula>
    </cfRule>
  </conditionalFormatting>
  <conditionalFormatting sqref="N72">
    <cfRule type="cellIs" dxfId="653" priority="652" operator="equal">
      <formula>0</formula>
    </cfRule>
    <cfRule type="cellIs" dxfId="652" priority="653" operator="lessThan">
      <formula>0</formula>
    </cfRule>
    <cfRule type="cellIs" dxfId="651" priority="654" operator="greaterThan">
      <formula>0</formula>
    </cfRule>
  </conditionalFormatting>
  <conditionalFormatting sqref="O72">
    <cfRule type="cellIs" dxfId="650" priority="649" operator="equal">
      <formula>0</formula>
    </cfRule>
    <cfRule type="cellIs" dxfId="649" priority="650" operator="lessThan">
      <formula>0</formula>
    </cfRule>
    <cfRule type="cellIs" dxfId="648" priority="651" operator="greaterThan">
      <formula>0</formula>
    </cfRule>
  </conditionalFormatting>
  <conditionalFormatting sqref="L71">
    <cfRule type="cellIs" dxfId="647" priority="646" operator="equal">
      <formula>0</formula>
    </cfRule>
    <cfRule type="cellIs" dxfId="646" priority="647" operator="lessThan">
      <formula>0</formula>
    </cfRule>
    <cfRule type="cellIs" dxfId="645" priority="648" operator="greaterThan">
      <formula>0</formula>
    </cfRule>
  </conditionalFormatting>
  <conditionalFormatting sqref="M71">
    <cfRule type="cellIs" dxfId="644" priority="643" operator="equal">
      <formula>0</formula>
    </cfRule>
    <cfRule type="cellIs" dxfId="643" priority="644" operator="lessThan">
      <formula>0</formula>
    </cfRule>
    <cfRule type="cellIs" dxfId="642" priority="645" operator="greaterThan">
      <formula>0</formula>
    </cfRule>
  </conditionalFormatting>
  <conditionalFormatting sqref="N71">
    <cfRule type="cellIs" dxfId="641" priority="640" operator="equal">
      <formula>0</formula>
    </cfRule>
    <cfRule type="cellIs" dxfId="640" priority="641" operator="lessThan">
      <formula>0</formula>
    </cfRule>
    <cfRule type="cellIs" dxfId="639" priority="642" operator="greaterThan">
      <formula>0</formula>
    </cfRule>
  </conditionalFormatting>
  <conditionalFormatting sqref="O71">
    <cfRule type="cellIs" dxfId="638" priority="637" operator="equal">
      <formula>0</formula>
    </cfRule>
    <cfRule type="cellIs" dxfId="637" priority="638" operator="lessThan">
      <formula>0</formula>
    </cfRule>
    <cfRule type="cellIs" dxfId="636" priority="639" operator="greaterThan">
      <formula>0</formula>
    </cfRule>
  </conditionalFormatting>
  <conditionalFormatting sqref="L70">
    <cfRule type="cellIs" dxfId="635" priority="634" operator="equal">
      <formula>0</formula>
    </cfRule>
    <cfRule type="cellIs" dxfId="634" priority="635" operator="lessThan">
      <formula>0</formula>
    </cfRule>
    <cfRule type="cellIs" dxfId="633" priority="636" operator="greaterThan">
      <formula>0</formula>
    </cfRule>
  </conditionalFormatting>
  <conditionalFormatting sqref="M70">
    <cfRule type="cellIs" dxfId="632" priority="631" operator="equal">
      <formula>0</formula>
    </cfRule>
    <cfRule type="cellIs" dxfId="631" priority="632" operator="lessThan">
      <formula>0</formula>
    </cfRule>
    <cfRule type="cellIs" dxfId="630" priority="633" operator="greaterThan">
      <formula>0</formula>
    </cfRule>
  </conditionalFormatting>
  <conditionalFormatting sqref="N70">
    <cfRule type="cellIs" dxfId="629" priority="628" operator="equal">
      <formula>0</formula>
    </cfRule>
    <cfRule type="cellIs" dxfId="628" priority="629" operator="lessThan">
      <formula>0</formula>
    </cfRule>
    <cfRule type="cellIs" dxfId="627" priority="630" operator="greaterThan">
      <formula>0</formula>
    </cfRule>
  </conditionalFormatting>
  <conditionalFormatting sqref="O70">
    <cfRule type="cellIs" dxfId="626" priority="625" operator="equal">
      <formula>0</formula>
    </cfRule>
    <cfRule type="cellIs" dxfId="625" priority="626" operator="lessThan">
      <formula>0</formula>
    </cfRule>
    <cfRule type="cellIs" dxfId="624" priority="627" operator="greaterThan">
      <formula>0</formula>
    </cfRule>
  </conditionalFormatting>
  <conditionalFormatting sqref="L69">
    <cfRule type="cellIs" dxfId="623" priority="622" operator="equal">
      <formula>0</formula>
    </cfRule>
    <cfRule type="cellIs" dxfId="622" priority="623" operator="lessThan">
      <formula>0</formula>
    </cfRule>
    <cfRule type="cellIs" dxfId="621" priority="624" operator="greaterThan">
      <formula>0</formula>
    </cfRule>
  </conditionalFormatting>
  <conditionalFormatting sqref="M69">
    <cfRule type="cellIs" dxfId="620" priority="619" operator="equal">
      <formula>0</formula>
    </cfRule>
    <cfRule type="cellIs" dxfId="619" priority="620" operator="lessThan">
      <formula>0</formula>
    </cfRule>
    <cfRule type="cellIs" dxfId="618" priority="621" operator="greaterThan">
      <formula>0</formula>
    </cfRule>
  </conditionalFormatting>
  <conditionalFormatting sqref="N69">
    <cfRule type="cellIs" dxfId="617" priority="616" operator="equal">
      <formula>0</formula>
    </cfRule>
    <cfRule type="cellIs" dxfId="616" priority="617" operator="lessThan">
      <formula>0</formula>
    </cfRule>
    <cfRule type="cellIs" dxfId="615" priority="618" operator="greaterThan">
      <formula>0</formula>
    </cfRule>
  </conditionalFormatting>
  <conditionalFormatting sqref="O69">
    <cfRule type="cellIs" dxfId="614" priority="613" operator="equal">
      <formula>0</formula>
    </cfRule>
    <cfRule type="cellIs" dxfId="613" priority="614" operator="lessThan">
      <formula>0</formula>
    </cfRule>
    <cfRule type="cellIs" dxfId="612" priority="615" operator="greaterThan">
      <formula>0</formula>
    </cfRule>
  </conditionalFormatting>
  <conditionalFormatting sqref="L68">
    <cfRule type="cellIs" dxfId="611" priority="610" operator="equal">
      <formula>0</formula>
    </cfRule>
    <cfRule type="cellIs" dxfId="610" priority="611" operator="lessThan">
      <formula>0</formula>
    </cfRule>
    <cfRule type="cellIs" dxfId="609" priority="612" operator="greaterThan">
      <formula>0</formula>
    </cfRule>
  </conditionalFormatting>
  <conditionalFormatting sqref="M68">
    <cfRule type="cellIs" dxfId="608" priority="607" operator="equal">
      <formula>0</formula>
    </cfRule>
    <cfRule type="cellIs" dxfId="607" priority="608" operator="lessThan">
      <formula>0</formula>
    </cfRule>
    <cfRule type="cellIs" dxfId="606" priority="609" operator="greaterThan">
      <formula>0</formula>
    </cfRule>
  </conditionalFormatting>
  <conditionalFormatting sqref="N68">
    <cfRule type="cellIs" dxfId="605" priority="604" operator="equal">
      <formula>0</formula>
    </cfRule>
    <cfRule type="cellIs" dxfId="604" priority="605" operator="lessThan">
      <formula>0</formula>
    </cfRule>
    <cfRule type="cellIs" dxfId="603" priority="606" operator="greaterThan">
      <formula>0</formula>
    </cfRule>
  </conditionalFormatting>
  <conditionalFormatting sqref="O68">
    <cfRule type="cellIs" dxfId="602" priority="601" operator="equal">
      <formula>0</formula>
    </cfRule>
    <cfRule type="cellIs" dxfId="601" priority="602" operator="lessThan">
      <formula>0</formula>
    </cfRule>
    <cfRule type="cellIs" dxfId="600" priority="603" operator="greaterThan">
      <formula>0</formula>
    </cfRule>
  </conditionalFormatting>
  <conditionalFormatting sqref="L67">
    <cfRule type="cellIs" dxfId="599" priority="598" operator="equal">
      <formula>0</formula>
    </cfRule>
    <cfRule type="cellIs" dxfId="598" priority="599" operator="lessThan">
      <formula>0</formula>
    </cfRule>
    <cfRule type="cellIs" dxfId="597" priority="600" operator="greaterThan">
      <formula>0</formula>
    </cfRule>
  </conditionalFormatting>
  <conditionalFormatting sqref="M67">
    <cfRule type="cellIs" dxfId="596" priority="595" operator="equal">
      <formula>0</formula>
    </cfRule>
    <cfRule type="cellIs" dxfId="595" priority="596" operator="lessThan">
      <formula>0</formula>
    </cfRule>
    <cfRule type="cellIs" dxfId="594" priority="597" operator="greaterThan">
      <formula>0</formula>
    </cfRule>
  </conditionalFormatting>
  <conditionalFormatting sqref="N67">
    <cfRule type="cellIs" dxfId="593" priority="592" operator="equal">
      <formula>0</formula>
    </cfRule>
    <cfRule type="cellIs" dxfId="592" priority="593" operator="lessThan">
      <formula>0</formula>
    </cfRule>
    <cfRule type="cellIs" dxfId="591" priority="594" operator="greaterThan">
      <formula>0</formula>
    </cfRule>
  </conditionalFormatting>
  <conditionalFormatting sqref="O67">
    <cfRule type="cellIs" dxfId="590" priority="589" operator="equal">
      <formula>0</formula>
    </cfRule>
    <cfRule type="cellIs" dxfId="589" priority="590" operator="lessThan">
      <formula>0</formula>
    </cfRule>
    <cfRule type="cellIs" dxfId="588" priority="591" operator="greaterThan">
      <formula>0</formula>
    </cfRule>
  </conditionalFormatting>
  <conditionalFormatting sqref="L66">
    <cfRule type="cellIs" dxfId="587" priority="586" operator="equal">
      <formula>0</formula>
    </cfRule>
    <cfRule type="cellIs" dxfId="586" priority="587" operator="lessThan">
      <formula>0</formula>
    </cfRule>
    <cfRule type="cellIs" dxfId="585" priority="588" operator="greaterThan">
      <formula>0</formula>
    </cfRule>
  </conditionalFormatting>
  <conditionalFormatting sqref="M66">
    <cfRule type="cellIs" dxfId="584" priority="583" operator="equal">
      <formula>0</formula>
    </cfRule>
    <cfRule type="cellIs" dxfId="583" priority="584" operator="lessThan">
      <formula>0</formula>
    </cfRule>
    <cfRule type="cellIs" dxfId="582" priority="585" operator="greaterThan">
      <formula>0</formula>
    </cfRule>
  </conditionalFormatting>
  <conditionalFormatting sqref="N66">
    <cfRule type="cellIs" dxfId="581" priority="580" operator="equal">
      <formula>0</formula>
    </cfRule>
    <cfRule type="cellIs" dxfId="580" priority="581" operator="lessThan">
      <formula>0</formula>
    </cfRule>
    <cfRule type="cellIs" dxfId="579" priority="582" operator="greaterThan">
      <formula>0</formula>
    </cfRule>
  </conditionalFormatting>
  <conditionalFormatting sqref="O66">
    <cfRule type="cellIs" dxfId="578" priority="577" operator="equal">
      <formula>0</formula>
    </cfRule>
    <cfRule type="cellIs" dxfId="577" priority="578" operator="lessThan">
      <formula>0</formula>
    </cfRule>
    <cfRule type="cellIs" dxfId="576" priority="579" operator="greaterThan">
      <formula>0</formula>
    </cfRule>
  </conditionalFormatting>
  <conditionalFormatting sqref="L65">
    <cfRule type="cellIs" dxfId="575" priority="574" operator="equal">
      <formula>0</formula>
    </cfRule>
    <cfRule type="cellIs" dxfId="574" priority="575" operator="lessThan">
      <formula>0</formula>
    </cfRule>
    <cfRule type="cellIs" dxfId="573" priority="576" operator="greaterThan">
      <formula>0</formula>
    </cfRule>
  </conditionalFormatting>
  <conditionalFormatting sqref="M65">
    <cfRule type="cellIs" dxfId="572" priority="571" operator="equal">
      <formula>0</formula>
    </cfRule>
    <cfRule type="cellIs" dxfId="571" priority="572" operator="lessThan">
      <formula>0</formula>
    </cfRule>
    <cfRule type="cellIs" dxfId="570" priority="573" operator="greaterThan">
      <formula>0</formula>
    </cfRule>
  </conditionalFormatting>
  <conditionalFormatting sqref="N65">
    <cfRule type="cellIs" dxfId="569" priority="568" operator="equal">
      <formula>0</formula>
    </cfRule>
    <cfRule type="cellIs" dxfId="568" priority="569" operator="lessThan">
      <formula>0</formula>
    </cfRule>
    <cfRule type="cellIs" dxfId="567" priority="570" operator="greaterThan">
      <formula>0</formula>
    </cfRule>
  </conditionalFormatting>
  <conditionalFormatting sqref="O65">
    <cfRule type="cellIs" dxfId="566" priority="565" operator="equal">
      <formula>0</formula>
    </cfRule>
    <cfRule type="cellIs" dxfId="565" priority="566" operator="lessThan">
      <formula>0</formula>
    </cfRule>
    <cfRule type="cellIs" dxfId="564" priority="567" operator="greaterThan">
      <formula>0</formula>
    </cfRule>
  </conditionalFormatting>
  <conditionalFormatting sqref="L64">
    <cfRule type="cellIs" dxfId="563" priority="562" operator="equal">
      <formula>0</formula>
    </cfRule>
    <cfRule type="cellIs" dxfId="562" priority="563" operator="lessThan">
      <formula>0</formula>
    </cfRule>
    <cfRule type="cellIs" dxfId="561" priority="564" operator="greaterThan">
      <formula>0</formula>
    </cfRule>
  </conditionalFormatting>
  <conditionalFormatting sqref="M64">
    <cfRule type="cellIs" dxfId="560" priority="559" operator="equal">
      <formula>0</formula>
    </cfRule>
    <cfRule type="cellIs" dxfId="559" priority="560" operator="lessThan">
      <formula>0</formula>
    </cfRule>
    <cfRule type="cellIs" dxfId="558" priority="561" operator="greaterThan">
      <formula>0</formula>
    </cfRule>
  </conditionalFormatting>
  <conditionalFormatting sqref="N64">
    <cfRule type="cellIs" dxfId="557" priority="556" operator="equal">
      <formula>0</formula>
    </cfRule>
    <cfRule type="cellIs" dxfId="556" priority="557" operator="lessThan">
      <formula>0</formula>
    </cfRule>
    <cfRule type="cellIs" dxfId="555" priority="558" operator="greaterThan">
      <formula>0</formula>
    </cfRule>
  </conditionalFormatting>
  <conditionalFormatting sqref="O64">
    <cfRule type="cellIs" dxfId="554" priority="553" operator="equal">
      <formula>0</formula>
    </cfRule>
    <cfRule type="cellIs" dxfId="553" priority="554" operator="lessThan">
      <formula>0</formula>
    </cfRule>
    <cfRule type="cellIs" dxfId="552" priority="555" operator="greaterThan">
      <formula>0</formula>
    </cfRule>
  </conditionalFormatting>
  <conditionalFormatting sqref="L63">
    <cfRule type="cellIs" dxfId="551" priority="550" operator="equal">
      <formula>0</formula>
    </cfRule>
    <cfRule type="cellIs" dxfId="550" priority="551" operator="lessThan">
      <formula>0</formula>
    </cfRule>
    <cfRule type="cellIs" dxfId="549" priority="552" operator="greaterThan">
      <formula>0</formula>
    </cfRule>
  </conditionalFormatting>
  <conditionalFormatting sqref="M63">
    <cfRule type="cellIs" dxfId="548" priority="547" operator="equal">
      <formula>0</formula>
    </cfRule>
    <cfRule type="cellIs" dxfId="547" priority="548" operator="lessThan">
      <formula>0</formula>
    </cfRule>
    <cfRule type="cellIs" dxfId="546" priority="549" operator="greaterThan">
      <formula>0</formula>
    </cfRule>
  </conditionalFormatting>
  <conditionalFormatting sqref="N63">
    <cfRule type="cellIs" dxfId="545" priority="544" operator="equal">
      <formula>0</formula>
    </cfRule>
    <cfRule type="cellIs" dxfId="544" priority="545" operator="lessThan">
      <formula>0</formula>
    </cfRule>
    <cfRule type="cellIs" dxfId="543" priority="546" operator="greaterThan">
      <formula>0</formula>
    </cfRule>
  </conditionalFormatting>
  <conditionalFormatting sqref="O63">
    <cfRule type="cellIs" dxfId="542" priority="541" operator="equal">
      <formula>0</formula>
    </cfRule>
    <cfRule type="cellIs" dxfId="541" priority="542" operator="lessThan">
      <formula>0</formula>
    </cfRule>
    <cfRule type="cellIs" dxfId="540" priority="543" operator="greaterThan">
      <formula>0</formula>
    </cfRule>
  </conditionalFormatting>
  <conditionalFormatting sqref="L62">
    <cfRule type="cellIs" dxfId="539" priority="538" operator="equal">
      <formula>0</formula>
    </cfRule>
    <cfRule type="cellIs" dxfId="538" priority="539" operator="lessThan">
      <formula>0</formula>
    </cfRule>
    <cfRule type="cellIs" dxfId="537" priority="540" operator="greaterThan">
      <formula>0</formula>
    </cfRule>
  </conditionalFormatting>
  <conditionalFormatting sqref="M62">
    <cfRule type="cellIs" dxfId="536" priority="535" operator="equal">
      <formula>0</formula>
    </cfRule>
    <cfRule type="cellIs" dxfId="535" priority="536" operator="lessThan">
      <formula>0</formula>
    </cfRule>
    <cfRule type="cellIs" dxfId="534" priority="537" operator="greaterThan">
      <formula>0</formula>
    </cfRule>
  </conditionalFormatting>
  <conditionalFormatting sqref="N62">
    <cfRule type="cellIs" dxfId="533" priority="532" operator="equal">
      <formula>0</formula>
    </cfRule>
    <cfRule type="cellIs" dxfId="532" priority="533" operator="lessThan">
      <formula>0</formula>
    </cfRule>
    <cfRule type="cellIs" dxfId="531" priority="534" operator="greaterThan">
      <formula>0</formula>
    </cfRule>
  </conditionalFormatting>
  <conditionalFormatting sqref="O62">
    <cfRule type="cellIs" dxfId="530" priority="529" operator="equal">
      <formula>0</formula>
    </cfRule>
    <cfRule type="cellIs" dxfId="529" priority="530" operator="lessThan">
      <formula>0</formula>
    </cfRule>
    <cfRule type="cellIs" dxfId="528" priority="531" operator="greaterThan">
      <formula>0</formula>
    </cfRule>
  </conditionalFormatting>
  <conditionalFormatting sqref="L61">
    <cfRule type="cellIs" dxfId="527" priority="526" operator="equal">
      <formula>0</formula>
    </cfRule>
    <cfRule type="cellIs" dxfId="526" priority="527" operator="lessThan">
      <formula>0</formula>
    </cfRule>
    <cfRule type="cellIs" dxfId="525" priority="528" operator="greaterThan">
      <formula>0</formula>
    </cfRule>
  </conditionalFormatting>
  <conditionalFormatting sqref="M61">
    <cfRule type="cellIs" dxfId="524" priority="523" operator="equal">
      <formula>0</formula>
    </cfRule>
    <cfRule type="cellIs" dxfId="523" priority="524" operator="lessThan">
      <formula>0</formula>
    </cfRule>
    <cfRule type="cellIs" dxfId="522" priority="525" operator="greaterThan">
      <formula>0</formula>
    </cfRule>
  </conditionalFormatting>
  <conditionalFormatting sqref="N61">
    <cfRule type="cellIs" dxfId="521" priority="520" operator="equal">
      <formula>0</formula>
    </cfRule>
    <cfRule type="cellIs" dxfId="520" priority="521" operator="lessThan">
      <formula>0</formula>
    </cfRule>
    <cfRule type="cellIs" dxfId="519" priority="522" operator="greaterThan">
      <formula>0</formula>
    </cfRule>
  </conditionalFormatting>
  <conditionalFormatting sqref="O61">
    <cfRule type="cellIs" dxfId="518" priority="517" operator="equal">
      <formula>0</formula>
    </cfRule>
    <cfRule type="cellIs" dxfId="517" priority="518" operator="lessThan">
      <formula>0</formula>
    </cfRule>
    <cfRule type="cellIs" dxfId="516" priority="519" operator="greaterThan">
      <formula>0</formula>
    </cfRule>
  </conditionalFormatting>
  <conditionalFormatting sqref="L60">
    <cfRule type="cellIs" dxfId="515" priority="514" operator="equal">
      <formula>0</formula>
    </cfRule>
    <cfRule type="cellIs" dxfId="514" priority="515" operator="lessThan">
      <formula>0</formula>
    </cfRule>
    <cfRule type="cellIs" dxfId="513" priority="516" operator="greaterThan">
      <formula>0</formula>
    </cfRule>
  </conditionalFormatting>
  <conditionalFormatting sqref="M60">
    <cfRule type="cellIs" dxfId="512" priority="511" operator="equal">
      <formula>0</formula>
    </cfRule>
    <cfRule type="cellIs" dxfId="511" priority="512" operator="lessThan">
      <formula>0</formula>
    </cfRule>
    <cfRule type="cellIs" dxfId="510" priority="513" operator="greaterThan">
      <formula>0</formula>
    </cfRule>
  </conditionalFormatting>
  <conditionalFormatting sqref="N60">
    <cfRule type="cellIs" dxfId="509" priority="508" operator="equal">
      <formula>0</formula>
    </cfRule>
    <cfRule type="cellIs" dxfId="508" priority="509" operator="lessThan">
      <formula>0</formula>
    </cfRule>
    <cfRule type="cellIs" dxfId="507" priority="510" operator="greaterThan">
      <formula>0</formula>
    </cfRule>
  </conditionalFormatting>
  <conditionalFormatting sqref="O60">
    <cfRule type="cellIs" dxfId="506" priority="505" operator="equal">
      <formula>0</formula>
    </cfRule>
    <cfRule type="cellIs" dxfId="505" priority="506" operator="lessThan">
      <formula>0</formula>
    </cfRule>
    <cfRule type="cellIs" dxfId="504" priority="507" operator="greaterThan">
      <formula>0</formula>
    </cfRule>
  </conditionalFormatting>
  <conditionalFormatting sqref="L59">
    <cfRule type="cellIs" dxfId="503" priority="502" operator="equal">
      <formula>0</formula>
    </cfRule>
    <cfRule type="cellIs" dxfId="502" priority="503" operator="lessThan">
      <formula>0</formula>
    </cfRule>
    <cfRule type="cellIs" dxfId="501" priority="504" operator="greaterThan">
      <formula>0</formula>
    </cfRule>
  </conditionalFormatting>
  <conditionalFormatting sqref="M59">
    <cfRule type="cellIs" dxfId="500" priority="499" operator="equal">
      <formula>0</formula>
    </cfRule>
    <cfRule type="cellIs" dxfId="499" priority="500" operator="lessThan">
      <formula>0</formula>
    </cfRule>
    <cfRule type="cellIs" dxfId="498" priority="501" operator="greaterThan">
      <formula>0</formula>
    </cfRule>
  </conditionalFormatting>
  <conditionalFormatting sqref="N59">
    <cfRule type="cellIs" dxfId="497" priority="496" operator="equal">
      <formula>0</formula>
    </cfRule>
    <cfRule type="cellIs" dxfId="496" priority="497" operator="lessThan">
      <formula>0</formula>
    </cfRule>
    <cfRule type="cellIs" dxfId="495" priority="498" operator="greaterThan">
      <formula>0</formula>
    </cfRule>
  </conditionalFormatting>
  <conditionalFormatting sqref="O59">
    <cfRule type="cellIs" dxfId="494" priority="493" operator="equal">
      <formula>0</formula>
    </cfRule>
    <cfRule type="cellIs" dxfId="493" priority="494" operator="lessThan">
      <formula>0</formula>
    </cfRule>
    <cfRule type="cellIs" dxfId="492" priority="495" operator="greaterThan">
      <formula>0</formula>
    </cfRule>
  </conditionalFormatting>
  <conditionalFormatting sqref="L58">
    <cfRule type="cellIs" dxfId="491" priority="490" operator="equal">
      <formula>0</formula>
    </cfRule>
    <cfRule type="cellIs" dxfId="490" priority="491" operator="lessThan">
      <formula>0</formula>
    </cfRule>
    <cfRule type="cellIs" dxfId="489" priority="492" operator="greaterThan">
      <formula>0</formula>
    </cfRule>
  </conditionalFormatting>
  <conditionalFormatting sqref="M58">
    <cfRule type="cellIs" dxfId="488" priority="487" operator="equal">
      <formula>0</formula>
    </cfRule>
    <cfRule type="cellIs" dxfId="487" priority="488" operator="lessThan">
      <formula>0</formula>
    </cfRule>
    <cfRule type="cellIs" dxfId="486" priority="489" operator="greaterThan">
      <formula>0</formula>
    </cfRule>
  </conditionalFormatting>
  <conditionalFormatting sqref="N58">
    <cfRule type="cellIs" dxfId="485" priority="484" operator="equal">
      <formula>0</formula>
    </cfRule>
    <cfRule type="cellIs" dxfId="484" priority="485" operator="lessThan">
      <formula>0</formula>
    </cfRule>
    <cfRule type="cellIs" dxfId="483" priority="486" operator="greaterThan">
      <formula>0</formula>
    </cfRule>
  </conditionalFormatting>
  <conditionalFormatting sqref="O58">
    <cfRule type="cellIs" dxfId="482" priority="481" operator="equal">
      <formula>0</formula>
    </cfRule>
    <cfRule type="cellIs" dxfId="481" priority="482" operator="lessThan">
      <formula>0</formula>
    </cfRule>
    <cfRule type="cellIs" dxfId="480" priority="483" operator="greaterThan">
      <formula>0</formula>
    </cfRule>
  </conditionalFormatting>
  <conditionalFormatting sqref="L57">
    <cfRule type="cellIs" dxfId="479" priority="478" operator="equal">
      <formula>0</formula>
    </cfRule>
    <cfRule type="cellIs" dxfId="478" priority="479" operator="lessThan">
      <formula>0</formula>
    </cfRule>
    <cfRule type="cellIs" dxfId="477" priority="480" operator="greaterThan">
      <formula>0</formula>
    </cfRule>
  </conditionalFormatting>
  <conditionalFormatting sqref="M57">
    <cfRule type="cellIs" dxfId="476" priority="475" operator="equal">
      <formula>0</formula>
    </cfRule>
    <cfRule type="cellIs" dxfId="475" priority="476" operator="lessThan">
      <formula>0</formula>
    </cfRule>
    <cfRule type="cellIs" dxfId="474" priority="477" operator="greaterThan">
      <formula>0</formula>
    </cfRule>
  </conditionalFormatting>
  <conditionalFormatting sqref="N57">
    <cfRule type="cellIs" dxfId="473" priority="472" operator="equal">
      <formula>0</formula>
    </cfRule>
    <cfRule type="cellIs" dxfId="472" priority="473" operator="lessThan">
      <formula>0</formula>
    </cfRule>
    <cfRule type="cellIs" dxfId="471" priority="474" operator="greaterThan">
      <formula>0</formula>
    </cfRule>
  </conditionalFormatting>
  <conditionalFormatting sqref="O57">
    <cfRule type="cellIs" dxfId="470" priority="469" operator="equal">
      <formula>0</formula>
    </cfRule>
    <cfRule type="cellIs" dxfId="469" priority="470" operator="lessThan">
      <formula>0</formula>
    </cfRule>
    <cfRule type="cellIs" dxfId="468" priority="471" operator="greaterThan">
      <formula>0</formula>
    </cfRule>
  </conditionalFormatting>
  <conditionalFormatting sqref="L56">
    <cfRule type="cellIs" dxfId="467" priority="466" operator="equal">
      <formula>0</formula>
    </cfRule>
    <cfRule type="cellIs" dxfId="466" priority="467" operator="lessThan">
      <formula>0</formula>
    </cfRule>
    <cfRule type="cellIs" dxfId="465" priority="468" operator="greaterThan">
      <formula>0</formula>
    </cfRule>
  </conditionalFormatting>
  <conditionalFormatting sqref="M56">
    <cfRule type="cellIs" dxfId="464" priority="463" operator="equal">
      <formula>0</formula>
    </cfRule>
    <cfRule type="cellIs" dxfId="463" priority="464" operator="lessThan">
      <formula>0</formula>
    </cfRule>
    <cfRule type="cellIs" dxfId="462" priority="465" operator="greaterThan">
      <formula>0</formula>
    </cfRule>
  </conditionalFormatting>
  <conditionalFormatting sqref="N56">
    <cfRule type="cellIs" dxfId="461" priority="460" operator="equal">
      <formula>0</formula>
    </cfRule>
    <cfRule type="cellIs" dxfId="460" priority="461" operator="lessThan">
      <formula>0</formula>
    </cfRule>
    <cfRule type="cellIs" dxfId="459" priority="462" operator="greaterThan">
      <formula>0</formula>
    </cfRule>
  </conditionalFormatting>
  <conditionalFormatting sqref="O56">
    <cfRule type="cellIs" dxfId="458" priority="457" operator="equal">
      <formula>0</formula>
    </cfRule>
    <cfRule type="cellIs" dxfId="457" priority="458" operator="lessThan">
      <formula>0</formula>
    </cfRule>
    <cfRule type="cellIs" dxfId="456" priority="459" operator="greaterThan">
      <formula>0</formula>
    </cfRule>
  </conditionalFormatting>
  <conditionalFormatting sqref="L55">
    <cfRule type="cellIs" dxfId="455" priority="454" operator="equal">
      <formula>0</formula>
    </cfRule>
    <cfRule type="cellIs" dxfId="454" priority="455" operator="lessThan">
      <formula>0</formula>
    </cfRule>
    <cfRule type="cellIs" dxfId="453" priority="456" operator="greaterThan">
      <formula>0</formula>
    </cfRule>
  </conditionalFormatting>
  <conditionalFormatting sqref="M55">
    <cfRule type="cellIs" dxfId="452" priority="451" operator="equal">
      <formula>0</formula>
    </cfRule>
    <cfRule type="cellIs" dxfId="451" priority="452" operator="lessThan">
      <formula>0</formula>
    </cfRule>
    <cfRule type="cellIs" dxfId="450" priority="453" operator="greaterThan">
      <formula>0</formula>
    </cfRule>
  </conditionalFormatting>
  <conditionalFormatting sqref="N55">
    <cfRule type="cellIs" dxfId="449" priority="448" operator="equal">
      <formula>0</formula>
    </cfRule>
    <cfRule type="cellIs" dxfId="448" priority="449" operator="lessThan">
      <formula>0</formula>
    </cfRule>
    <cfRule type="cellIs" dxfId="447" priority="450" operator="greaterThan">
      <formula>0</formula>
    </cfRule>
  </conditionalFormatting>
  <conditionalFormatting sqref="O55">
    <cfRule type="cellIs" dxfId="446" priority="445" operator="equal">
      <formula>0</formula>
    </cfRule>
    <cfRule type="cellIs" dxfId="445" priority="446" operator="lessThan">
      <formula>0</formula>
    </cfRule>
    <cfRule type="cellIs" dxfId="444" priority="447" operator="greaterThan">
      <formula>0</formula>
    </cfRule>
  </conditionalFormatting>
  <conditionalFormatting sqref="L54">
    <cfRule type="cellIs" dxfId="443" priority="442" operator="equal">
      <formula>0</formula>
    </cfRule>
    <cfRule type="cellIs" dxfId="442" priority="443" operator="lessThan">
      <formula>0</formula>
    </cfRule>
    <cfRule type="cellIs" dxfId="441" priority="444" operator="greaterThan">
      <formula>0</formula>
    </cfRule>
  </conditionalFormatting>
  <conditionalFormatting sqref="M54">
    <cfRule type="cellIs" dxfId="440" priority="439" operator="equal">
      <formula>0</formula>
    </cfRule>
    <cfRule type="cellIs" dxfId="439" priority="440" operator="lessThan">
      <formula>0</formula>
    </cfRule>
    <cfRule type="cellIs" dxfId="438" priority="441" operator="greaterThan">
      <formula>0</formula>
    </cfRule>
  </conditionalFormatting>
  <conditionalFormatting sqref="N54">
    <cfRule type="cellIs" dxfId="437" priority="436" operator="equal">
      <formula>0</formula>
    </cfRule>
    <cfRule type="cellIs" dxfId="436" priority="437" operator="lessThan">
      <formula>0</formula>
    </cfRule>
    <cfRule type="cellIs" dxfId="435" priority="438" operator="greaterThan">
      <formula>0</formula>
    </cfRule>
  </conditionalFormatting>
  <conditionalFormatting sqref="O54">
    <cfRule type="cellIs" dxfId="434" priority="433" operator="equal">
      <formula>0</formula>
    </cfRule>
    <cfRule type="cellIs" dxfId="433" priority="434" operator="lessThan">
      <formula>0</formula>
    </cfRule>
    <cfRule type="cellIs" dxfId="432" priority="435" operator="greaterThan">
      <formula>0</formula>
    </cfRule>
  </conditionalFormatting>
  <conditionalFormatting sqref="L53">
    <cfRule type="cellIs" dxfId="431" priority="430" operator="equal">
      <formula>0</formula>
    </cfRule>
    <cfRule type="cellIs" dxfId="430" priority="431" operator="lessThan">
      <formula>0</formula>
    </cfRule>
    <cfRule type="cellIs" dxfId="429" priority="432" operator="greaterThan">
      <formula>0</formula>
    </cfRule>
  </conditionalFormatting>
  <conditionalFormatting sqref="M53">
    <cfRule type="cellIs" dxfId="428" priority="427" operator="equal">
      <formula>0</formula>
    </cfRule>
    <cfRule type="cellIs" dxfId="427" priority="428" operator="lessThan">
      <formula>0</formula>
    </cfRule>
    <cfRule type="cellIs" dxfId="426" priority="429" operator="greaterThan">
      <formula>0</formula>
    </cfRule>
  </conditionalFormatting>
  <conditionalFormatting sqref="N53">
    <cfRule type="cellIs" dxfId="425" priority="424" operator="equal">
      <formula>0</formula>
    </cfRule>
    <cfRule type="cellIs" dxfId="424" priority="425" operator="lessThan">
      <formula>0</formula>
    </cfRule>
    <cfRule type="cellIs" dxfId="423" priority="426" operator="greaterThan">
      <formula>0</formula>
    </cfRule>
  </conditionalFormatting>
  <conditionalFormatting sqref="O53">
    <cfRule type="cellIs" dxfId="422" priority="421" operator="equal">
      <formula>0</formula>
    </cfRule>
    <cfRule type="cellIs" dxfId="421" priority="422" operator="lessThan">
      <formula>0</formula>
    </cfRule>
    <cfRule type="cellIs" dxfId="420" priority="423" operator="greaterThan">
      <formula>0</formula>
    </cfRule>
  </conditionalFormatting>
  <conditionalFormatting sqref="L52">
    <cfRule type="cellIs" dxfId="419" priority="418" operator="equal">
      <formula>0</formula>
    </cfRule>
    <cfRule type="cellIs" dxfId="418" priority="419" operator="lessThan">
      <formula>0</formula>
    </cfRule>
    <cfRule type="cellIs" dxfId="417" priority="420" operator="greaterThan">
      <formula>0</formula>
    </cfRule>
  </conditionalFormatting>
  <conditionalFormatting sqref="M52">
    <cfRule type="cellIs" dxfId="416" priority="415" operator="equal">
      <formula>0</formula>
    </cfRule>
    <cfRule type="cellIs" dxfId="415" priority="416" operator="lessThan">
      <formula>0</formula>
    </cfRule>
    <cfRule type="cellIs" dxfId="414" priority="417" operator="greaterThan">
      <formula>0</formula>
    </cfRule>
  </conditionalFormatting>
  <conditionalFormatting sqref="N52">
    <cfRule type="cellIs" dxfId="413" priority="412" operator="equal">
      <formula>0</formula>
    </cfRule>
    <cfRule type="cellIs" dxfId="412" priority="413" operator="lessThan">
      <formula>0</formula>
    </cfRule>
    <cfRule type="cellIs" dxfId="411" priority="414" operator="greaterThan">
      <formula>0</formula>
    </cfRule>
  </conditionalFormatting>
  <conditionalFormatting sqref="O52">
    <cfRule type="cellIs" dxfId="410" priority="409" operator="equal">
      <formula>0</formula>
    </cfRule>
    <cfRule type="cellIs" dxfId="409" priority="410" operator="lessThan">
      <formula>0</formula>
    </cfRule>
    <cfRule type="cellIs" dxfId="408" priority="411" operator="greaterThan">
      <formula>0</formula>
    </cfRule>
  </conditionalFormatting>
  <conditionalFormatting sqref="L51">
    <cfRule type="cellIs" dxfId="407" priority="406" operator="equal">
      <formula>0</formula>
    </cfRule>
    <cfRule type="cellIs" dxfId="406" priority="407" operator="lessThan">
      <formula>0</formula>
    </cfRule>
    <cfRule type="cellIs" dxfId="405" priority="408" operator="greaterThan">
      <formula>0</formula>
    </cfRule>
  </conditionalFormatting>
  <conditionalFormatting sqref="M51">
    <cfRule type="cellIs" dxfId="404" priority="403" operator="equal">
      <formula>0</formula>
    </cfRule>
    <cfRule type="cellIs" dxfId="403" priority="404" operator="lessThan">
      <formula>0</formula>
    </cfRule>
    <cfRule type="cellIs" dxfId="402" priority="405" operator="greaterThan">
      <formula>0</formula>
    </cfRule>
  </conditionalFormatting>
  <conditionalFormatting sqref="N51">
    <cfRule type="cellIs" dxfId="401" priority="400" operator="equal">
      <formula>0</formula>
    </cfRule>
    <cfRule type="cellIs" dxfId="400" priority="401" operator="lessThan">
      <formula>0</formula>
    </cfRule>
    <cfRule type="cellIs" dxfId="399" priority="402" operator="greaterThan">
      <formula>0</formula>
    </cfRule>
  </conditionalFormatting>
  <conditionalFormatting sqref="O51">
    <cfRule type="cellIs" dxfId="398" priority="397" operator="equal">
      <formula>0</formula>
    </cfRule>
    <cfRule type="cellIs" dxfId="397" priority="398" operator="lessThan">
      <formula>0</formula>
    </cfRule>
    <cfRule type="cellIs" dxfId="396" priority="399" operator="greaterThan">
      <formula>0</formula>
    </cfRule>
  </conditionalFormatting>
  <conditionalFormatting sqref="L50">
    <cfRule type="cellIs" dxfId="395" priority="394" operator="equal">
      <formula>0</formula>
    </cfRule>
    <cfRule type="cellIs" dxfId="394" priority="395" operator="lessThan">
      <formula>0</formula>
    </cfRule>
    <cfRule type="cellIs" dxfId="393" priority="396" operator="greaterThan">
      <formula>0</formula>
    </cfRule>
  </conditionalFormatting>
  <conditionalFormatting sqref="M50">
    <cfRule type="cellIs" dxfId="392" priority="391" operator="equal">
      <formula>0</formula>
    </cfRule>
    <cfRule type="cellIs" dxfId="391" priority="392" operator="lessThan">
      <formula>0</formula>
    </cfRule>
    <cfRule type="cellIs" dxfId="390" priority="393" operator="greaterThan">
      <formula>0</formula>
    </cfRule>
  </conditionalFormatting>
  <conditionalFormatting sqref="N50">
    <cfRule type="cellIs" dxfId="389" priority="388" operator="equal">
      <formula>0</formula>
    </cfRule>
    <cfRule type="cellIs" dxfId="388" priority="389" operator="lessThan">
      <formula>0</formula>
    </cfRule>
    <cfRule type="cellIs" dxfId="387" priority="390" operator="greaterThan">
      <formula>0</formula>
    </cfRule>
  </conditionalFormatting>
  <conditionalFormatting sqref="O50">
    <cfRule type="cellIs" dxfId="386" priority="385" operator="equal">
      <formula>0</formula>
    </cfRule>
    <cfRule type="cellIs" dxfId="385" priority="386" operator="lessThan">
      <formula>0</formula>
    </cfRule>
    <cfRule type="cellIs" dxfId="384" priority="387" operator="greaterThan">
      <formula>0</formula>
    </cfRule>
  </conditionalFormatting>
  <conditionalFormatting sqref="L49">
    <cfRule type="cellIs" dxfId="383" priority="382" operator="equal">
      <formula>0</formula>
    </cfRule>
    <cfRule type="cellIs" dxfId="382" priority="383" operator="lessThan">
      <formula>0</formula>
    </cfRule>
    <cfRule type="cellIs" dxfId="381" priority="384" operator="greaterThan">
      <formula>0</formula>
    </cfRule>
  </conditionalFormatting>
  <conditionalFormatting sqref="M49">
    <cfRule type="cellIs" dxfId="380" priority="379" operator="equal">
      <formula>0</formula>
    </cfRule>
    <cfRule type="cellIs" dxfId="379" priority="380" operator="lessThan">
      <formula>0</formula>
    </cfRule>
    <cfRule type="cellIs" dxfId="378" priority="381" operator="greaterThan">
      <formula>0</formula>
    </cfRule>
  </conditionalFormatting>
  <conditionalFormatting sqref="N49">
    <cfRule type="cellIs" dxfId="377" priority="376" operator="equal">
      <formula>0</formula>
    </cfRule>
    <cfRule type="cellIs" dxfId="376" priority="377" operator="lessThan">
      <formula>0</formula>
    </cfRule>
    <cfRule type="cellIs" dxfId="375" priority="378" operator="greaterThan">
      <formula>0</formula>
    </cfRule>
  </conditionalFormatting>
  <conditionalFormatting sqref="O49">
    <cfRule type="cellIs" dxfId="374" priority="373" operator="equal">
      <formula>0</formula>
    </cfRule>
    <cfRule type="cellIs" dxfId="373" priority="374" operator="lessThan">
      <formula>0</formula>
    </cfRule>
    <cfRule type="cellIs" dxfId="372" priority="375" operator="greaterThan">
      <formula>0</formula>
    </cfRule>
  </conditionalFormatting>
  <conditionalFormatting sqref="L48">
    <cfRule type="cellIs" dxfId="371" priority="370" operator="equal">
      <formula>0</formula>
    </cfRule>
    <cfRule type="cellIs" dxfId="370" priority="371" operator="lessThan">
      <formula>0</formula>
    </cfRule>
    <cfRule type="cellIs" dxfId="369" priority="372" operator="greaterThan">
      <formula>0</formula>
    </cfRule>
  </conditionalFormatting>
  <conditionalFormatting sqref="M48">
    <cfRule type="cellIs" dxfId="368" priority="367" operator="equal">
      <formula>0</formula>
    </cfRule>
    <cfRule type="cellIs" dxfId="367" priority="368" operator="lessThan">
      <formula>0</formula>
    </cfRule>
    <cfRule type="cellIs" dxfId="366" priority="369" operator="greaterThan">
      <formula>0</formula>
    </cfRule>
  </conditionalFormatting>
  <conditionalFormatting sqref="N48">
    <cfRule type="cellIs" dxfId="365" priority="364" operator="equal">
      <formula>0</formula>
    </cfRule>
    <cfRule type="cellIs" dxfId="364" priority="365" operator="lessThan">
      <formula>0</formula>
    </cfRule>
    <cfRule type="cellIs" dxfId="363" priority="366" operator="greaterThan">
      <formula>0</formula>
    </cfRule>
  </conditionalFormatting>
  <conditionalFormatting sqref="O48">
    <cfRule type="cellIs" dxfId="362" priority="361" operator="equal">
      <formula>0</formula>
    </cfRule>
    <cfRule type="cellIs" dxfId="361" priority="362" operator="lessThan">
      <formula>0</formula>
    </cfRule>
    <cfRule type="cellIs" dxfId="360" priority="363" operator="greaterThan">
      <formula>0</formula>
    </cfRule>
  </conditionalFormatting>
  <conditionalFormatting sqref="L47">
    <cfRule type="cellIs" dxfId="359" priority="358" operator="equal">
      <formula>0</formula>
    </cfRule>
    <cfRule type="cellIs" dxfId="358" priority="359" operator="lessThan">
      <formula>0</formula>
    </cfRule>
    <cfRule type="cellIs" dxfId="357" priority="360" operator="greaterThan">
      <formula>0</formula>
    </cfRule>
  </conditionalFormatting>
  <conditionalFormatting sqref="M47">
    <cfRule type="cellIs" dxfId="356" priority="355" operator="equal">
      <formula>0</formula>
    </cfRule>
    <cfRule type="cellIs" dxfId="355" priority="356" operator="lessThan">
      <formula>0</formula>
    </cfRule>
    <cfRule type="cellIs" dxfId="354" priority="357" operator="greaterThan">
      <formula>0</formula>
    </cfRule>
  </conditionalFormatting>
  <conditionalFormatting sqref="N47">
    <cfRule type="cellIs" dxfId="353" priority="352" operator="equal">
      <formula>0</formula>
    </cfRule>
    <cfRule type="cellIs" dxfId="352" priority="353" operator="lessThan">
      <formula>0</formula>
    </cfRule>
    <cfRule type="cellIs" dxfId="351" priority="354" operator="greaterThan">
      <formula>0</formula>
    </cfRule>
  </conditionalFormatting>
  <conditionalFormatting sqref="O47">
    <cfRule type="cellIs" dxfId="350" priority="349" operator="equal">
      <formula>0</formula>
    </cfRule>
    <cfRule type="cellIs" dxfId="349" priority="350" operator="lessThan">
      <formula>0</formula>
    </cfRule>
    <cfRule type="cellIs" dxfId="348" priority="351" operator="greaterThan">
      <formula>0</formula>
    </cfRule>
  </conditionalFormatting>
  <conditionalFormatting sqref="L46">
    <cfRule type="cellIs" dxfId="347" priority="346" operator="equal">
      <formula>0</formula>
    </cfRule>
    <cfRule type="cellIs" dxfId="346" priority="347" operator="lessThan">
      <formula>0</formula>
    </cfRule>
    <cfRule type="cellIs" dxfId="345" priority="348" operator="greaterThan">
      <formula>0</formula>
    </cfRule>
  </conditionalFormatting>
  <conditionalFormatting sqref="M46">
    <cfRule type="cellIs" dxfId="344" priority="343" operator="equal">
      <formula>0</formula>
    </cfRule>
    <cfRule type="cellIs" dxfId="343" priority="344" operator="lessThan">
      <formula>0</formula>
    </cfRule>
    <cfRule type="cellIs" dxfId="342" priority="345" operator="greaterThan">
      <formula>0</formula>
    </cfRule>
  </conditionalFormatting>
  <conditionalFormatting sqref="N46">
    <cfRule type="cellIs" dxfId="341" priority="340" operator="equal">
      <formula>0</formula>
    </cfRule>
    <cfRule type="cellIs" dxfId="340" priority="341" operator="lessThan">
      <formula>0</formula>
    </cfRule>
    <cfRule type="cellIs" dxfId="339" priority="342" operator="greaterThan">
      <formula>0</formula>
    </cfRule>
  </conditionalFormatting>
  <conditionalFormatting sqref="O46">
    <cfRule type="cellIs" dxfId="338" priority="337" operator="equal">
      <formula>0</formula>
    </cfRule>
    <cfRule type="cellIs" dxfId="337" priority="338" operator="lessThan">
      <formula>0</formula>
    </cfRule>
    <cfRule type="cellIs" dxfId="336" priority="339" operator="greaterThan">
      <formula>0</formula>
    </cfRule>
  </conditionalFormatting>
  <conditionalFormatting sqref="L45">
    <cfRule type="cellIs" dxfId="335" priority="334" operator="equal">
      <formula>0</formula>
    </cfRule>
    <cfRule type="cellIs" dxfId="334" priority="335" operator="lessThan">
      <formula>0</formula>
    </cfRule>
    <cfRule type="cellIs" dxfId="333" priority="336" operator="greaterThan">
      <formula>0</formula>
    </cfRule>
  </conditionalFormatting>
  <conditionalFormatting sqref="M45">
    <cfRule type="cellIs" dxfId="332" priority="331" operator="equal">
      <formula>0</formula>
    </cfRule>
    <cfRule type="cellIs" dxfId="331" priority="332" operator="lessThan">
      <formula>0</formula>
    </cfRule>
    <cfRule type="cellIs" dxfId="330" priority="333" operator="greaterThan">
      <formula>0</formula>
    </cfRule>
  </conditionalFormatting>
  <conditionalFormatting sqref="N45">
    <cfRule type="cellIs" dxfId="329" priority="328" operator="equal">
      <formula>0</formula>
    </cfRule>
    <cfRule type="cellIs" dxfId="328" priority="329" operator="lessThan">
      <formula>0</formula>
    </cfRule>
    <cfRule type="cellIs" dxfId="327" priority="330" operator="greaterThan">
      <formula>0</formula>
    </cfRule>
  </conditionalFormatting>
  <conditionalFormatting sqref="O45">
    <cfRule type="cellIs" dxfId="326" priority="325" operator="equal">
      <formula>0</formula>
    </cfRule>
    <cfRule type="cellIs" dxfId="325" priority="326" operator="lessThan">
      <formula>0</formula>
    </cfRule>
    <cfRule type="cellIs" dxfId="324" priority="327" operator="greaterThan">
      <formula>0</formula>
    </cfRule>
  </conditionalFormatting>
  <conditionalFormatting sqref="L44">
    <cfRule type="cellIs" dxfId="323" priority="322" operator="equal">
      <formula>0</formula>
    </cfRule>
    <cfRule type="cellIs" dxfId="322" priority="323" operator="lessThan">
      <formula>0</formula>
    </cfRule>
    <cfRule type="cellIs" dxfId="321" priority="324" operator="greaterThan">
      <formula>0</formula>
    </cfRule>
  </conditionalFormatting>
  <conditionalFormatting sqref="M44">
    <cfRule type="cellIs" dxfId="320" priority="319" operator="equal">
      <formula>0</formula>
    </cfRule>
    <cfRule type="cellIs" dxfId="319" priority="320" operator="lessThan">
      <formula>0</formula>
    </cfRule>
    <cfRule type="cellIs" dxfId="318" priority="321" operator="greaterThan">
      <formula>0</formula>
    </cfRule>
  </conditionalFormatting>
  <conditionalFormatting sqref="N44">
    <cfRule type="cellIs" dxfId="317" priority="316" operator="equal">
      <formula>0</formula>
    </cfRule>
    <cfRule type="cellIs" dxfId="316" priority="317" operator="lessThan">
      <formula>0</formula>
    </cfRule>
    <cfRule type="cellIs" dxfId="315" priority="318" operator="greaterThan">
      <formula>0</formula>
    </cfRule>
  </conditionalFormatting>
  <conditionalFormatting sqref="O44">
    <cfRule type="cellIs" dxfId="314" priority="313" operator="equal">
      <formula>0</formula>
    </cfRule>
    <cfRule type="cellIs" dxfId="313" priority="314" operator="lessThan">
      <formula>0</formula>
    </cfRule>
    <cfRule type="cellIs" dxfId="312" priority="315" operator="greaterThan">
      <formula>0</formula>
    </cfRule>
  </conditionalFormatting>
  <conditionalFormatting sqref="L43">
    <cfRule type="cellIs" dxfId="311" priority="310" operator="equal">
      <formula>0</formula>
    </cfRule>
    <cfRule type="cellIs" dxfId="310" priority="311" operator="lessThan">
      <formula>0</formula>
    </cfRule>
    <cfRule type="cellIs" dxfId="309" priority="312" operator="greaterThan">
      <formula>0</formula>
    </cfRule>
  </conditionalFormatting>
  <conditionalFormatting sqref="M43">
    <cfRule type="cellIs" dxfId="308" priority="307" operator="equal">
      <formula>0</formula>
    </cfRule>
    <cfRule type="cellIs" dxfId="307" priority="308" operator="lessThan">
      <formula>0</formula>
    </cfRule>
    <cfRule type="cellIs" dxfId="306" priority="309" operator="greaterThan">
      <formula>0</formula>
    </cfRule>
  </conditionalFormatting>
  <conditionalFormatting sqref="N43">
    <cfRule type="cellIs" dxfId="305" priority="304" operator="equal">
      <formula>0</formula>
    </cfRule>
    <cfRule type="cellIs" dxfId="304" priority="305" operator="lessThan">
      <formula>0</formula>
    </cfRule>
    <cfRule type="cellIs" dxfId="303" priority="306" operator="greaterThan">
      <formula>0</formula>
    </cfRule>
  </conditionalFormatting>
  <conditionalFormatting sqref="O43">
    <cfRule type="cellIs" dxfId="302" priority="301" operator="equal">
      <formula>0</formula>
    </cfRule>
    <cfRule type="cellIs" dxfId="301" priority="302" operator="lessThan">
      <formula>0</formula>
    </cfRule>
    <cfRule type="cellIs" dxfId="300" priority="303" operator="greaterThan">
      <formula>0</formula>
    </cfRule>
  </conditionalFormatting>
  <conditionalFormatting sqref="L42">
    <cfRule type="cellIs" dxfId="299" priority="298" operator="equal">
      <formula>0</formula>
    </cfRule>
    <cfRule type="cellIs" dxfId="298" priority="299" operator="lessThan">
      <formula>0</formula>
    </cfRule>
    <cfRule type="cellIs" dxfId="297" priority="300" operator="greaterThan">
      <formula>0</formula>
    </cfRule>
  </conditionalFormatting>
  <conditionalFormatting sqref="M42">
    <cfRule type="cellIs" dxfId="296" priority="295" operator="equal">
      <formula>0</formula>
    </cfRule>
    <cfRule type="cellIs" dxfId="295" priority="296" operator="lessThan">
      <formula>0</formula>
    </cfRule>
    <cfRule type="cellIs" dxfId="294" priority="297" operator="greaterThan">
      <formula>0</formula>
    </cfRule>
  </conditionalFormatting>
  <conditionalFormatting sqref="N42">
    <cfRule type="cellIs" dxfId="293" priority="292" operator="equal">
      <formula>0</formula>
    </cfRule>
    <cfRule type="cellIs" dxfId="292" priority="293" operator="lessThan">
      <formula>0</formula>
    </cfRule>
    <cfRule type="cellIs" dxfId="291" priority="294" operator="greaterThan">
      <formula>0</formula>
    </cfRule>
  </conditionalFormatting>
  <conditionalFormatting sqref="O42">
    <cfRule type="cellIs" dxfId="290" priority="289" operator="equal">
      <formula>0</formula>
    </cfRule>
    <cfRule type="cellIs" dxfId="289" priority="290" operator="lessThan">
      <formula>0</formula>
    </cfRule>
    <cfRule type="cellIs" dxfId="288" priority="291" operator="greaterThan">
      <formula>0</formula>
    </cfRule>
  </conditionalFormatting>
  <conditionalFormatting sqref="L41">
    <cfRule type="cellIs" dxfId="287" priority="286" operator="equal">
      <formula>0</formula>
    </cfRule>
    <cfRule type="cellIs" dxfId="286" priority="287" operator="lessThan">
      <formula>0</formula>
    </cfRule>
    <cfRule type="cellIs" dxfId="285" priority="288" operator="greaterThan">
      <formula>0</formula>
    </cfRule>
  </conditionalFormatting>
  <conditionalFormatting sqref="M41">
    <cfRule type="cellIs" dxfId="284" priority="283" operator="equal">
      <formula>0</formula>
    </cfRule>
    <cfRule type="cellIs" dxfId="283" priority="284" operator="lessThan">
      <formula>0</formula>
    </cfRule>
    <cfRule type="cellIs" dxfId="282" priority="285" operator="greaterThan">
      <formula>0</formula>
    </cfRule>
  </conditionalFormatting>
  <conditionalFormatting sqref="N41">
    <cfRule type="cellIs" dxfId="281" priority="280" operator="equal">
      <formula>0</formula>
    </cfRule>
    <cfRule type="cellIs" dxfId="280" priority="281" operator="lessThan">
      <formula>0</formula>
    </cfRule>
    <cfRule type="cellIs" dxfId="279" priority="282" operator="greaterThan">
      <formula>0</formula>
    </cfRule>
  </conditionalFormatting>
  <conditionalFormatting sqref="O41">
    <cfRule type="cellIs" dxfId="278" priority="277" operator="equal">
      <formula>0</formula>
    </cfRule>
    <cfRule type="cellIs" dxfId="277" priority="278" operator="lessThan">
      <formula>0</formula>
    </cfRule>
    <cfRule type="cellIs" dxfId="276" priority="279" operator="greaterThan">
      <formula>0</formula>
    </cfRule>
  </conditionalFormatting>
  <conditionalFormatting sqref="L40">
    <cfRule type="cellIs" dxfId="275" priority="274" operator="equal">
      <formula>0</formula>
    </cfRule>
    <cfRule type="cellIs" dxfId="274" priority="275" operator="lessThan">
      <formula>0</formula>
    </cfRule>
    <cfRule type="cellIs" dxfId="273" priority="276" operator="greaterThan">
      <formula>0</formula>
    </cfRule>
  </conditionalFormatting>
  <conditionalFormatting sqref="M40">
    <cfRule type="cellIs" dxfId="272" priority="271" operator="equal">
      <formula>0</formula>
    </cfRule>
    <cfRule type="cellIs" dxfId="271" priority="272" operator="lessThan">
      <formula>0</formula>
    </cfRule>
    <cfRule type="cellIs" dxfId="270" priority="273" operator="greaterThan">
      <formula>0</formula>
    </cfRule>
  </conditionalFormatting>
  <conditionalFormatting sqref="N40">
    <cfRule type="cellIs" dxfId="269" priority="268" operator="equal">
      <formula>0</formula>
    </cfRule>
    <cfRule type="cellIs" dxfId="268" priority="269" operator="lessThan">
      <formula>0</formula>
    </cfRule>
    <cfRule type="cellIs" dxfId="267" priority="270" operator="greaterThan">
      <formula>0</formula>
    </cfRule>
  </conditionalFormatting>
  <conditionalFormatting sqref="O40">
    <cfRule type="cellIs" dxfId="266" priority="265" operator="equal">
      <formula>0</formula>
    </cfRule>
    <cfRule type="cellIs" dxfId="265" priority="266" operator="lessThan">
      <formula>0</formula>
    </cfRule>
    <cfRule type="cellIs" dxfId="264" priority="267" operator="greaterThan">
      <formula>0</formula>
    </cfRule>
  </conditionalFormatting>
  <conditionalFormatting sqref="L39">
    <cfRule type="cellIs" dxfId="263" priority="262" operator="equal">
      <formula>0</formula>
    </cfRule>
    <cfRule type="cellIs" dxfId="262" priority="263" operator="lessThan">
      <formula>0</formula>
    </cfRule>
    <cfRule type="cellIs" dxfId="261" priority="264" operator="greaterThan">
      <formula>0</formula>
    </cfRule>
  </conditionalFormatting>
  <conditionalFormatting sqref="M39">
    <cfRule type="cellIs" dxfId="260" priority="259" operator="equal">
      <formula>0</formula>
    </cfRule>
    <cfRule type="cellIs" dxfId="259" priority="260" operator="lessThan">
      <formula>0</formula>
    </cfRule>
    <cfRule type="cellIs" dxfId="258" priority="261" operator="greaterThan">
      <formula>0</formula>
    </cfRule>
  </conditionalFormatting>
  <conditionalFormatting sqref="N39">
    <cfRule type="cellIs" dxfId="257" priority="256" operator="equal">
      <formula>0</formula>
    </cfRule>
    <cfRule type="cellIs" dxfId="256" priority="257" operator="lessThan">
      <formula>0</formula>
    </cfRule>
    <cfRule type="cellIs" dxfId="255" priority="258" operator="greaterThan">
      <formula>0</formula>
    </cfRule>
  </conditionalFormatting>
  <conditionalFormatting sqref="O39">
    <cfRule type="cellIs" dxfId="254" priority="253" operator="equal">
      <formula>0</formula>
    </cfRule>
    <cfRule type="cellIs" dxfId="253" priority="254" operator="lessThan">
      <formula>0</formula>
    </cfRule>
    <cfRule type="cellIs" dxfId="252" priority="255" operator="greaterThan">
      <formula>0</formula>
    </cfRule>
  </conditionalFormatting>
  <conditionalFormatting sqref="L38">
    <cfRule type="cellIs" dxfId="251" priority="250" operator="equal">
      <formula>0</formula>
    </cfRule>
    <cfRule type="cellIs" dxfId="250" priority="251" operator="lessThan">
      <formula>0</formula>
    </cfRule>
    <cfRule type="cellIs" dxfId="249" priority="252" operator="greaterThan">
      <formula>0</formula>
    </cfRule>
  </conditionalFormatting>
  <conditionalFormatting sqref="M38">
    <cfRule type="cellIs" dxfId="248" priority="247" operator="equal">
      <formula>0</formula>
    </cfRule>
    <cfRule type="cellIs" dxfId="247" priority="248" operator="lessThan">
      <formula>0</formula>
    </cfRule>
    <cfRule type="cellIs" dxfId="246" priority="249" operator="greaterThan">
      <formula>0</formula>
    </cfRule>
  </conditionalFormatting>
  <conditionalFormatting sqref="N38">
    <cfRule type="cellIs" dxfId="245" priority="244" operator="equal">
      <formula>0</formula>
    </cfRule>
    <cfRule type="cellIs" dxfId="244" priority="245" operator="lessThan">
      <formula>0</formula>
    </cfRule>
    <cfRule type="cellIs" dxfId="243" priority="246" operator="greaterThan">
      <formula>0</formula>
    </cfRule>
  </conditionalFormatting>
  <conditionalFormatting sqref="O38">
    <cfRule type="cellIs" dxfId="242" priority="241" operator="equal">
      <formula>0</formula>
    </cfRule>
    <cfRule type="cellIs" dxfId="241" priority="242" operator="lessThan">
      <formula>0</formula>
    </cfRule>
    <cfRule type="cellIs" dxfId="240" priority="243" operator="greaterThan">
      <formula>0</formula>
    </cfRule>
  </conditionalFormatting>
  <conditionalFormatting sqref="L37">
    <cfRule type="cellIs" dxfId="239" priority="238" operator="equal">
      <formula>0</formula>
    </cfRule>
    <cfRule type="cellIs" dxfId="238" priority="239" operator="lessThan">
      <formula>0</formula>
    </cfRule>
    <cfRule type="cellIs" dxfId="237" priority="240" operator="greaterThan">
      <formula>0</formula>
    </cfRule>
  </conditionalFormatting>
  <conditionalFormatting sqref="M37">
    <cfRule type="cellIs" dxfId="236" priority="235" operator="equal">
      <formula>0</formula>
    </cfRule>
    <cfRule type="cellIs" dxfId="235" priority="236" operator="lessThan">
      <formula>0</formula>
    </cfRule>
    <cfRule type="cellIs" dxfId="234" priority="237" operator="greaterThan">
      <formula>0</formula>
    </cfRule>
  </conditionalFormatting>
  <conditionalFormatting sqref="N37">
    <cfRule type="cellIs" dxfId="233" priority="232" operator="equal">
      <formula>0</formula>
    </cfRule>
    <cfRule type="cellIs" dxfId="232" priority="233" operator="lessThan">
      <formula>0</formula>
    </cfRule>
    <cfRule type="cellIs" dxfId="231" priority="234" operator="greaterThan">
      <formula>0</formula>
    </cfRule>
  </conditionalFormatting>
  <conditionalFormatting sqref="O37">
    <cfRule type="cellIs" dxfId="230" priority="229" operator="equal">
      <formula>0</formula>
    </cfRule>
    <cfRule type="cellIs" dxfId="229" priority="230" operator="lessThan">
      <formula>0</formula>
    </cfRule>
    <cfRule type="cellIs" dxfId="228" priority="231" operator="greaterThan">
      <formula>0</formula>
    </cfRule>
  </conditionalFormatting>
  <conditionalFormatting sqref="L36">
    <cfRule type="cellIs" dxfId="227" priority="226" operator="equal">
      <formula>0</formula>
    </cfRule>
    <cfRule type="cellIs" dxfId="226" priority="227" operator="lessThan">
      <formula>0</formula>
    </cfRule>
    <cfRule type="cellIs" dxfId="225" priority="228" operator="greaterThan">
      <formula>0</formula>
    </cfRule>
  </conditionalFormatting>
  <conditionalFormatting sqref="M36">
    <cfRule type="cellIs" dxfId="224" priority="223" operator="equal">
      <formula>0</formula>
    </cfRule>
    <cfRule type="cellIs" dxfId="223" priority="224" operator="lessThan">
      <formula>0</formula>
    </cfRule>
    <cfRule type="cellIs" dxfId="222" priority="225" operator="greaterThan">
      <formula>0</formula>
    </cfRule>
  </conditionalFormatting>
  <conditionalFormatting sqref="N36">
    <cfRule type="cellIs" dxfId="221" priority="220" operator="equal">
      <formula>0</formula>
    </cfRule>
    <cfRule type="cellIs" dxfId="220" priority="221" operator="lessThan">
      <formula>0</formula>
    </cfRule>
    <cfRule type="cellIs" dxfId="219" priority="222" operator="greaterThan">
      <formula>0</formula>
    </cfRule>
  </conditionalFormatting>
  <conditionalFormatting sqref="O36">
    <cfRule type="cellIs" dxfId="218" priority="217" operator="equal">
      <formula>0</formula>
    </cfRule>
    <cfRule type="cellIs" dxfId="217" priority="218" operator="lessThan">
      <formula>0</formula>
    </cfRule>
    <cfRule type="cellIs" dxfId="216" priority="219" operator="greaterThan">
      <formula>0</formula>
    </cfRule>
  </conditionalFormatting>
  <conditionalFormatting sqref="L35">
    <cfRule type="cellIs" dxfId="215" priority="214" operator="equal">
      <formula>0</formula>
    </cfRule>
    <cfRule type="cellIs" dxfId="214" priority="215" operator="lessThan">
      <formula>0</formula>
    </cfRule>
    <cfRule type="cellIs" dxfId="213" priority="216" operator="greaterThan">
      <formula>0</formula>
    </cfRule>
  </conditionalFormatting>
  <conditionalFormatting sqref="M35">
    <cfRule type="cellIs" dxfId="212" priority="211" operator="equal">
      <formula>0</formula>
    </cfRule>
    <cfRule type="cellIs" dxfId="211" priority="212" operator="lessThan">
      <formula>0</formula>
    </cfRule>
    <cfRule type="cellIs" dxfId="210" priority="213" operator="greaterThan">
      <formula>0</formula>
    </cfRule>
  </conditionalFormatting>
  <conditionalFormatting sqref="N35">
    <cfRule type="cellIs" dxfId="209" priority="208" operator="equal">
      <formula>0</formula>
    </cfRule>
    <cfRule type="cellIs" dxfId="208" priority="209" operator="lessThan">
      <formula>0</formula>
    </cfRule>
    <cfRule type="cellIs" dxfId="207" priority="210" operator="greaterThan">
      <formula>0</formula>
    </cfRule>
  </conditionalFormatting>
  <conditionalFormatting sqref="O35">
    <cfRule type="cellIs" dxfId="206" priority="205" operator="equal">
      <formula>0</formula>
    </cfRule>
    <cfRule type="cellIs" dxfId="205" priority="206" operator="lessThan">
      <formula>0</formula>
    </cfRule>
    <cfRule type="cellIs" dxfId="204" priority="207" operator="greaterThan">
      <formula>0</formula>
    </cfRule>
  </conditionalFormatting>
  <conditionalFormatting sqref="L34">
    <cfRule type="cellIs" dxfId="203" priority="202" operator="equal">
      <formula>0</formula>
    </cfRule>
    <cfRule type="cellIs" dxfId="202" priority="203" operator="lessThan">
      <formula>0</formula>
    </cfRule>
    <cfRule type="cellIs" dxfId="201" priority="204" operator="greaterThan">
      <formula>0</formula>
    </cfRule>
  </conditionalFormatting>
  <conditionalFormatting sqref="M34">
    <cfRule type="cellIs" dxfId="200" priority="199" operator="equal">
      <formula>0</formula>
    </cfRule>
    <cfRule type="cellIs" dxfId="199" priority="200" operator="lessThan">
      <formula>0</formula>
    </cfRule>
    <cfRule type="cellIs" dxfId="198" priority="201" operator="greaterThan">
      <formula>0</formula>
    </cfRule>
  </conditionalFormatting>
  <conditionalFormatting sqref="N34">
    <cfRule type="cellIs" dxfId="197" priority="196" operator="equal">
      <formula>0</formula>
    </cfRule>
    <cfRule type="cellIs" dxfId="196" priority="197" operator="lessThan">
      <formula>0</formula>
    </cfRule>
    <cfRule type="cellIs" dxfId="195" priority="198" operator="greaterThan">
      <formula>0</formula>
    </cfRule>
  </conditionalFormatting>
  <conditionalFormatting sqref="O34">
    <cfRule type="cellIs" dxfId="194" priority="193" operator="equal">
      <formula>0</formula>
    </cfRule>
    <cfRule type="cellIs" dxfId="193" priority="194" operator="lessThan">
      <formula>0</formula>
    </cfRule>
    <cfRule type="cellIs" dxfId="192" priority="195" operator="greaterThan">
      <formula>0</formula>
    </cfRule>
  </conditionalFormatting>
  <conditionalFormatting sqref="L33">
    <cfRule type="cellIs" dxfId="191" priority="190" operator="equal">
      <formula>0</formula>
    </cfRule>
    <cfRule type="cellIs" dxfId="190" priority="191" operator="lessThan">
      <formula>0</formula>
    </cfRule>
    <cfRule type="cellIs" dxfId="189" priority="192" operator="greaterThan">
      <formula>0</formula>
    </cfRule>
  </conditionalFormatting>
  <conditionalFormatting sqref="M33">
    <cfRule type="cellIs" dxfId="188" priority="187" operator="equal">
      <formula>0</formula>
    </cfRule>
    <cfRule type="cellIs" dxfId="187" priority="188" operator="lessThan">
      <formula>0</formula>
    </cfRule>
    <cfRule type="cellIs" dxfId="186" priority="189" operator="greaterThan">
      <formula>0</formula>
    </cfRule>
  </conditionalFormatting>
  <conditionalFormatting sqref="N33">
    <cfRule type="cellIs" dxfId="185" priority="184" operator="equal">
      <formula>0</formula>
    </cfRule>
    <cfRule type="cellIs" dxfId="184" priority="185" operator="lessThan">
      <formula>0</formula>
    </cfRule>
    <cfRule type="cellIs" dxfId="183" priority="186" operator="greaterThan">
      <formula>0</formula>
    </cfRule>
  </conditionalFormatting>
  <conditionalFormatting sqref="O33">
    <cfRule type="cellIs" dxfId="182" priority="181" operator="equal">
      <formula>0</formula>
    </cfRule>
    <cfRule type="cellIs" dxfId="181" priority="182" operator="lessThan">
      <formula>0</formula>
    </cfRule>
    <cfRule type="cellIs" dxfId="180" priority="183" operator="greaterThan">
      <formula>0</formula>
    </cfRule>
  </conditionalFormatting>
  <conditionalFormatting sqref="L32">
    <cfRule type="cellIs" dxfId="179" priority="178" operator="equal">
      <formula>0</formula>
    </cfRule>
    <cfRule type="cellIs" dxfId="178" priority="179" operator="lessThan">
      <formula>0</formula>
    </cfRule>
    <cfRule type="cellIs" dxfId="177" priority="180" operator="greaterThan">
      <formula>0</formula>
    </cfRule>
  </conditionalFormatting>
  <conditionalFormatting sqref="M32">
    <cfRule type="cellIs" dxfId="176" priority="175" operator="equal">
      <formula>0</formula>
    </cfRule>
    <cfRule type="cellIs" dxfId="175" priority="176" operator="lessThan">
      <formula>0</formula>
    </cfRule>
    <cfRule type="cellIs" dxfId="174" priority="177" operator="greaterThan">
      <formula>0</formula>
    </cfRule>
  </conditionalFormatting>
  <conditionalFormatting sqref="N32">
    <cfRule type="cellIs" dxfId="173" priority="172" operator="equal">
      <formula>0</formula>
    </cfRule>
    <cfRule type="cellIs" dxfId="172" priority="173" operator="lessThan">
      <formula>0</formula>
    </cfRule>
    <cfRule type="cellIs" dxfId="171" priority="174" operator="greaterThan">
      <formula>0</formula>
    </cfRule>
  </conditionalFormatting>
  <conditionalFormatting sqref="O32">
    <cfRule type="cellIs" dxfId="170" priority="169" operator="equal">
      <formula>0</formula>
    </cfRule>
    <cfRule type="cellIs" dxfId="169" priority="170" operator="lessThan">
      <formula>0</formula>
    </cfRule>
    <cfRule type="cellIs" dxfId="168" priority="171" operator="greaterThan">
      <formula>0</formula>
    </cfRule>
  </conditionalFormatting>
  <conditionalFormatting sqref="L31">
    <cfRule type="cellIs" dxfId="167" priority="166" operator="equal">
      <formula>0</formula>
    </cfRule>
    <cfRule type="cellIs" dxfId="166" priority="167" operator="lessThan">
      <formula>0</formula>
    </cfRule>
    <cfRule type="cellIs" dxfId="165" priority="168" operator="greaterThan">
      <formula>0</formula>
    </cfRule>
  </conditionalFormatting>
  <conditionalFormatting sqref="M31">
    <cfRule type="cellIs" dxfId="164" priority="163" operator="equal">
      <formula>0</formula>
    </cfRule>
    <cfRule type="cellIs" dxfId="163" priority="164" operator="lessThan">
      <formula>0</formula>
    </cfRule>
    <cfRule type="cellIs" dxfId="162" priority="165" operator="greaterThan">
      <formula>0</formula>
    </cfRule>
  </conditionalFormatting>
  <conditionalFormatting sqref="N31">
    <cfRule type="cellIs" dxfId="161" priority="160" operator="equal">
      <formula>0</formula>
    </cfRule>
    <cfRule type="cellIs" dxfId="160" priority="161" operator="lessThan">
      <formula>0</formula>
    </cfRule>
    <cfRule type="cellIs" dxfId="159" priority="162" operator="greaterThan">
      <formula>0</formula>
    </cfRule>
  </conditionalFormatting>
  <conditionalFormatting sqref="O31">
    <cfRule type="cellIs" dxfId="158" priority="157" operator="equal">
      <formula>0</formula>
    </cfRule>
    <cfRule type="cellIs" dxfId="157" priority="158" operator="lessThan">
      <formula>0</formula>
    </cfRule>
    <cfRule type="cellIs" dxfId="156" priority="159" operator="greaterThan">
      <formula>0</formula>
    </cfRule>
  </conditionalFormatting>
  <conditionalFormatting sqref="L30">
    <cfRule type="cellIs" dxfId="155" priority="154" operator="equal">
      <formula>0</formula>
    </cfRule>
    <cfRule type="cellIs" dxfId="154" priority="155" operator="lessThan">
      <formula>0</formula>
    </cfRule>
    <cfRule type="cellIs" dxfId="153" priority="156" operator="greaterThan">
      <formula>0</formula>
    </cfRule>
  </conditionalFormatting>
  <conditionalFormatting sqref="M30">
    <cfRule type="cellIs" dxfId="152" priority="151" operator="equal">
      <formula>0</formula>
    </cfRule>
    <cfRule type="cellIs" dxfId="151" priority="152" operator="lessThan">
      <formula>0</formula>
    </cfRule>
    <cfRule type="cellIs" dxfId="150" priority="153" operator="greaterThan">
      <formula>0</formula>
    </cfRule>
  </conditionalFormatting>
  <conditionalFormatting sqref="N30">
    <cfRule type="cellIs" dxfId="149" priority="148" operator="equal">
      <formula>0</formula>
    </cfRule>
    <cfRule type="cellIs" dxfId="148" priority="149" operator="lessThan">
      <formula>0</formula>
    </cfRule>
    <cfRule type="cellIs" dxfId="147" priority="150" operator="greaterThan">
      <formula>0</formula>
    </cfRule>
  </conditionalFormatting>
  <conditionalFormatting sqref="O30">
    <cfRule type="cellIs" dxfId="146" priority="145" operator="equal">
      <formula>0</formula>
    </cfRule>
    <cfRule type="cellIs" dxfId="145" priority="146" operator="lessThan">
      <formula>0</formula>
    </cfRule>
    <cfRule type="cellIs" dxfId="144" priority="147" operator="greaterThan">
      <formula>0</formula>
    </cfRule>
  </conditionalFormatting>
  <conditionalFormatting sqref="L29">
    <cfRule type="cellIs" dxfId="143" priority="142" operator="equal">
      <formula>0</formula>
    </cfRule>
    <cfRule type="cellIs" dxfId="142" priority="143" operator="lessThan">
      <formula>0</formula>
    </cfRule>
    <cfRule type="cellIs" dxfId="141" priority="144" operator="greaterThan">
      <formula>0</formula>
    </cfRule>
  </conditionalFormatting>
  <conditionalFormatting sqref="M29">
    <cfRule type="cellIs" dxfId="140" priority="139" operator="equal">
      <formula>0</formula>
    </cfRule>
    <cfRule type="cellIs" dxfId="139" priority="140" operator="lessThan">
      <formula>0</formula>
    </cfRule>
    <cfRule type="cellIs" dxfId="138" priority="141" operator="greaterThan">
      <formula>0</formula>
    </cfRule>
  </conditionalFormatting>
  <conditionalFormatting sqref="N29">
    <cfRule type="cellIs" dxfId="137" priority="136" operator="equal">
      <formula>0</formula>
    </cfRule>
    <cfRule type="cellIs" dxfId="136" priority="137" operator="lessThan">
      <formula>0</formula>
    </cfRule>
    <cfRule type="cellIs" dxfId="135" priority="138" operator="greaterThan">
      <formula>0</formula>
    </cfRule>
  </conditionalFormatting>
  <conditionalFormatting sqref="O29">
    <cfRule type="cellIs" dxfId="134" priority="133" operator="equal">
      <formula>0</formula>
    </cfRule>
    <cfRule type="cellIs" dxfId="133" priority="134" operator="lessThan">
      <formula>0</formula>
    </cfRule>
    <cfRule type="cellIs" dxfId="132" priority="135" operator="greaterThan">
      <formula>0</formula>
    </cfRule>
  </conditionalFormatting>
  <conditionalFormatting sqref="L28">
    <cfRule type="cellIs" dxfId="131" priority="130" operator="equal">
      <formula>0</formula>
    </cfRule>
    <cfRule type="cellIs" dxfId="130" priority="131" operator="lessThan">
      <formula>0</formula>
    </cfRule>
    <cfRule type="cellIs" dxfId="129" priority="132" operator="greaterThan">
      <formula>0</formula>
    </cfRule>
  </conditionalFormatting>
  <conditionalFormatting sqref="M28">
    <cfRule type="cellIs" dxfId="128" priority="127" operator="equal">
      <formula>0</formula>
    </cfRule>
    <cfRule type="cellIs" dxfId="127" priority="128" operator="lessThan">
      <formula>0</formula>
    </cfRule>
    <cfRule type="cellIs" dxfId="126" priority="129" operator="greaterThan">
      <formula>0</formula>
    </cfRule>
  </conditionalFormatting>
  <conditionalFormatting sqref="N28">
    <cfRule type="cellIs" dxfId="125" priority="124" operator="equal">
      <formula>0</formula>
    </cfRule>
    <cfRule type="cellIs" dxfId="124" priority="125" operator="lessThan">
      <formula>0</formula>
    </cfRule>
    <cfRule type="cellIs" dxfId="123" priority="126" operator="greaterThan">
      <formula>0</formula>
    </cfRule>
  </conditionalFormatting>
  <conditionalFormatting sqref="O28">
    <cfRule type="cellIs" dxfId="122" priority="121" operator="equal">
      <formula>0</formula>
    </cfRule>
    <cfRule type="cellIs" dxfId="121" priority="122" operator="lessThan">
      <formula>0</formula>
    </cfRule>
    <cfRule type="cellIs" dxfId="120" priority="123" operator="greaterThan">
      <formula>0</formula>
    </cfRule>
  </conditionalFormatting>
  <conditionalFormatting sqref="L27">
    <cfRule type="cellIs" dxfId="119" priority="118" operator="equal">
      <formula>0</formula>
    </cfRule>
    <cfRule type="cellIs" dxfId="118" priority="119" operator="lessThan">
      <formula>0</formula>
    </cfRule>
    <cfRule type="cellIs" dxfId="117" priority="120" operator="greaterThan">
      <formula>0</formula>
    </cfRule>
  </conditionalFormatting>
  <conditionalFormatting sqref="M27">
    <cfRule type="cellIs" dxfId="116" priority="115" operator="equal">
      <formula>0</formula>
    </cfRule>
    <cfRule type="cellIs" dxfId="115" priority="116" operator="lessThan">
      <formula>0</formula>
    </cfRule>
    <cfRule type="cellIs" dxfId="114" priority="117" operator="greaterThan">
      <formula>0</formula>
    </cfRule>
  </conditionalFormatting>
  <conditionalFormatting sqref="N27">
    <cfRule type="cellIs" dxfId="113" priority="112" operator="equal">
      <formula>0</formula>
    </cfRule>
    <cfRule type="cellIs" dxfId="112" priority="113" operator="lessThan">
      <formula>0</formula>
    </cfRule>
    <cfRule type="cellIs" dxfId="111" priority="114" operator="greaterThan">
      <formula>0</formula>
    </cfRule>
  </conditionalFormatting>
  <conditionalFormatting sqref="O27">
    <cfRule type="cellIs" dxfId="110" priority="109" operator="equal">
      <formula>0</formula>
    </cfRule>
    <cfRule type="cellIs" dxfId="109" priority="110" operator="lessThan">
      <formula>0</formula>
    </cfRule>
    <cfRule type="cellIs" dxfId="108" priority="111" operator="greaterThan">
      <formula>0</formula>
    </cfRule>
  </conditionalFormatting>
  <conditionalFormatting sqref="L26">
    <cfRule type="cellIs" dxfId="107" priority="106" operator="equal">
      <formula>0</formula>
    </cfRule>
    <cfRule type="cellIs" dxfId="106" priority="107" operator="lessThan">
      <formula>0</formula>
    </cfRule>
    <cfRule type="cellIs" dxfId="105" priority="108" operator="greaterThan">
      <formula>0</formula>
    </cfRule>
  </conditionalFormatting>
  <conditionalFormatting sqref="M26">
    <cfRule type="cellIs" dxfId="104" priority="103" operator="equal">
      <formula>0</formula>
    </cfRule>
    <cfRule type="cellIs" dxfId="103" priority="104" operator="lessThan">
      <formula>0</formula>
    </cfRule>
    <cfRule type="cellIs" dxfId="102" priority="105" operator="greaterThan">
      <formula>0</formula>
    </cfRule>
  </conditionalFormatting>
  <conditionalFormatting sqref="N26">
    <cfRule type="cellIs" dxfId="101" priority="100" operator="equal">
      <formula>0</formula>
    </cfRule>
    <cfRule type="cellIs" dxfId="100" priority="101" operator="lessThan">
      <formula>0</formula>
    </cfRule>
    <cfRule type="cellIs" dxfId="99" priority="102" operator="greaterThan">
      <formula>0</formula>
    </cfRule>
  </conditionalFormatting>
  <conditionalFormatting sqref="O26">
    <cfRule type="cellIs" dxfId="98" priority="97" operator="equal">
      <formula>0</formula>
    </cfRule>
    <cfRule type="cellIs" dxfId="97" priority="98" operator="lessThan">
      <formula>0</formula>
    </cfRule>
    <cfRule type="cellIs" dxfId="96" priority="99" operator="greaterThan">
      <formula>0</formula>
    </cfRule>
  </conditionalFormatting>
  <conditionalFormatting sqref="L25">
    <cfRule type="cellIs" dxfId="95" priority="94" operator="equal">
      <formula>0</formula>
    </cfRule>
    <cfRule type="cellIs" dxfId="94" priority="95" operator="lessThan">
      <formula>0</formula>
    </cfRule>
    <cfRule type="cellIs" dxfId="93" priority="96" operator="greaterThan">
      <formula>0</formula>
    </cfRule>
  </conditionalFormatting>
  <conditionalFormatting sqref="M25">
    <cfRule type="cellIs" dxfId="92" priority="91" operator="equal">
      <formula>0</formula>
    </cfRule>
    <cfRule type="cellIs" dxfId="91" priority="92" operator="lessThan">
      <formula>0</formula>
    </cfRule>
    <cfRule type="cellIs" dxfId="90" priority="93" operator="greaterThan">
      <formula>0</formula>
    </cfRule>
  </conditionalFormatting>
  <conditionalFormatting sqref="N25">
    <cfRule type="cellIs" dxfId="89" priority="88" operator="equal">
      <formula>0</formula>
    </cfRule>
    <cfRule type="cellIs" dxfId="88" priority="89" operator="lessThan">
      <formula>0</formula>
    </cfRule>
    <cfRule type="cellIs" dxfId="87" priority="90" operator="greaterThan">
      <formula>0</formula>
    </cfRule>
  </conditionalFormatting>
  <conditionalFormatting sqref="O25">
    <cfRule type="cellIs" dxfId="86" priority="85" operator="equal">
      <formula>0</formula>
    </cfRule>
    <cfRule type="cellIs" dxfId="85" priority="86" operator="lessThan">
      <formula>0</formula>
    </cfRule>
    <cfRule type="cellIs" dxfId="84" priority="87" operator="greaterThan">
      <formula>0</formula>
    </cfRule>
  </conditionalFormatting>
  <conditionalFormatting sqref="L24">
    <cfRule type="cellIs" dxfId="83" priority="82" operator="equal">
      <formula>0</formula>
    </cfRule>
    <cfRule type="cellIs" dxfId="82" priority="83" operator="lessThan">
      <formula>0</formula>
    </cfRule>
    <cfRule type="cellIs" dxfId="81" priority="84" operator="greaterThan">
      <formula>0</formula>
    </cfRule>
  </conditionalFormatting>
  <conditionalFormatting sqref="M24">
    <cfRule type="cellIs" dxfId="80" priority="79" operator="equal">
      <formula>0</formula>
    </cfRule>
    <cfRule type="cellIs" dxfId="79" priority="80" operator="lessThan">
      <formula>0</formula>
    </cfRule>
    <cfRule type="cellIs" dxfId="78" priority="81" operator="greaterThan">
      <formula>0</formula>
    </cfRule>
  </conditionalFormatting>
  <conditionalFormatting sqref="N24">
    <cfRule type="cellIs" dxfId="77" priority="76" operator="equal">
      <formula>0</formula>
    </cfRule>
    <cfRule type="cellIs" dxfId="76" priority="77" operator="lessThan">
      <formula>0</formula>
    </cfRule>
    <cfRule type="cellIs" dxfId="75" priority="78" operator="greaterThan">
      <formula>0</formula>
    </cfRule>
  </conditionalFormatting>
  <conditionalFormatting sqref="O24">
    <cfRule type="cellIs" dxfId="74" priority="73" operator="equal">
      <formula>0</formula>
    </cfRule>
    <cfRule type="cellIs" dxfId="73" priority="74" operator="lessThan">
      <formula>0</formula>
    </cfRule>
    <cfRule type="cellIs" dxfId="72" priority="75" operator="greaterThan">
      <formula>0</formula>
    </cfRule>
  </conditionalFormatting>
  <conditionalFormatting sqref="L23">
    <cfRule type="cellIs" dxfId="71" priority="70" operator="equal">
      <formula>0</formula>
    </cfRule>
    <cfRule type="cellIs" dxfId="70" priority="71" operator="lessThan">
      <formula>0</formula>
    </cfRule>
    <cfRule type="cellIs" dxfId="69" priority="72" operator="greaterThan">
      <formula>0</formula>
    </cfRule>
  </conditionalFormatting>
  <conditionalFormatting sqref="M23">
    <cfRule type="cellIs" dxfId="68" priority="67" operator="equal">
      <formula>0</formula>
    </cfRule>
    <cfRule type="cellIs" dxfId="67" priority="68" operator="lessThan">
      <formula>0</formula>
    </cfRule>
    <cfRule type="cellIs" dxfId="66" priority="69" operator="greaterThan">
      <formula>0</formula>
    </cfRule>
  </conditionalFormatting>
  <conditionalFormatting sqref="N23">
    <cfRule type="cellIs" dxfId="65" priority="64" operator="equal">
      <formula>0</formula>
    </cfRule>
    <cfRule type="cellIs" dxfId="64" priority="65" operator="lessThan">
      <formula>0</formula>
    </cfRule>
    <cfRule type="cellIs" dxfId="63" priority="66" operator="greaterThan">
      <formula>0</formula>
    </cfRule>
  </conditionalFormatting>
  <conditionalFormatting sqref="O23">
    <cfRule type="cellIs" dxfId="62" priority="61" operator="equal">
      <formula>0</formula>
    </cfRule>
    <cfRule type="cellIs" dxfId="61" priority="62" operator="lessThan">
      <formula>0</formula>
    </cfRule>
    <cfRule type="cellIs" dxfId="60" priority="63" operator="greaterThan">
      <formula>0</formula>
    </cfRule>
  </conditionalFormatting>
  <conditionalFormatting sqref="L22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M22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N22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O22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L21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M21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N21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O21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L20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M20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N20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O20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L19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M19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N19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O19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L18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M18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N18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O18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dataValidations count="13">
    <dataValidation type="list" allowBlank="1" showInputMessage="1" showErrorMessage="1" sqref="K1:K5 K18:K1048576">
      <formula1>"0.05,0.10,0.15,0.20,0.25,0.30,0.35,0.40,0.45,0.50,0.55,0.60,0.65,0.70,0.75,0.80,0.85,0.90"</formula1>
    </dataValidation>
    <dataValidation type="list" allowBlank="1" showInputMessage="1" showErrorMessage="1" sqref="H1:H5 H17:H1048576">
      <formula1>"0%,1%,2%,3%,4%,5%"</formula1>
    </dataValidation>
    <dataValidation type="list" allowBlank="1" showInputMessage="1" showErrorMessage="1" sqref="I1:I5 I17:I1048576">
      <formula1>"-,W,L,EWW,P,V"</formula1>
    </dataValidation>
    <dataValidation type="list" allowBlank="1" showInputMessage="1" showErrorMessage="1" sqref="D1:D5 D138:D1048576 D17">
      <formula1>"Unknown,Bet365,Bet At Home,Betbright,Betdaq,Betfair,Betfred,Bet Internet,BetVictor,Betway,BoyleSports,Coral,Ladbrokes,Paddy Power,Pinnacle,Racebets,Seaniemac,Sky Bet,Sportingbet,Stan James,Titan Bet,Totesport,Unibet,William Hill,Winner Sports,888Sport"</formula1>
    </dataValidation>
    <dataValidation type="list" allowBlank="1" showInputMessage="1" showErrorMessage="1" sqref="F1:F5 F17:F1048576">
      <formula1>"B,L,EW"</formula1>
    </dataValidation>
    <dataValidation type="list" allowBlank="1" showInputMessage="1" showErrorMessage="1" sqref="B1:B5 B17:B1048576">
      <formula1>"AFL,Baseball,Basketball,Cricket,Dogs,Darts,Golf,Horse Racing,F1,NHL,Other,Rugby,Soccer,Tennis"</formula1>
    </dataValidation>
    <dataValidation type="list" allowBlank="1" showInputMessage="1" showErrorMessage="1" sqref="J1:J16 J296:J1048576">
      <formula1>"2,3,4,5"</formula1>
    </dataValidation>
    <dataValidation type="list" allowBlank="1" showInputMessage="1" showErrorMessage="1" sqref="D135:D137">
      <formula1>"Unknown,Bet365,Bet At Home,Smarkets.com,Betdaq,Betfair,Betfred,Bet Internet,BetVictor,Betway,BoyleSports,Coral,Ladbrokes,Paddy Power,Pinnacle,Racebets,Seaniemac,Sky Bet,Sportingbet,Stan James,Titan Bet,Totesport,Unibet,William Hill,Winner Sports,888Sport"</formula1>
    </dataValidation>
    <dataValidation type="list" allowBlank="1" showInputMessage="1" showErrorMessage="1" sqref="J110:J295">
      <formula1>"Free,Elite,VIP"</formula1>
    </dataValidation>
    <dataValidation type="list" allowBlank="1" showInputMessage="1" showErrorMessage="1" sqref="D99:D134">
      <formula1>"Unknown,Bet365,Bet At Home,Smarkets.com,Betdaq,Betfair,Betfred,Bet Internet,BetVictor,Betway,BoyleSports,Coral,Ladbrokes,Paddy Power,Pinnacle,Racebets,Seaniemac,Sky Bet,Sportingbet,Stan James,Titan Bet,Totesport,Unibet,William Hill,Marathon Bet,888Sport"</formula1>
    </dataValidation>
    <dataValidation type="list" allowBlank="1" showInputMessage="1" showErrorMessage="1" sqref="J50:J109">
      <formula1>"Standard,VIP"</formula1>
    </dataValidation>
    <dataValidation type="list" allowBlank="1" showInputMessage="1" showErrorMessage="1" sqref="D18:D98">
      <formula1>"Matchbook,Bet365,Bet At Home,Smarkets.com,Betdaq,Betfair,Betfred,Bet Internet,BetVictor,Betway,BoyleSports,Coral,Ladbrokes,Paddy Power,Pinnacle,Racebets,Seaniemac,Sky Bet,Sportingbet,Stan James,Titan Bet,Totesport,Unibet,William Hill,Marathon Bet,888Sport"</formula1>
    </dataValidation>
    <dataValidation type="list" allowBlank="1" showInputMessage="1" showErrorMessage="1" sqref="J18:J49">
      <formula1>"Standard,VIP, Premium Investment"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New Bet">
              <controlPr defaultSize="0" print="0" autoFill="0" autoPict="0" macro="[0]!InsertRow_and_ColBformula">
                <anchor moveWithCells="1" siz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5</xdr:col>
                    <xdr:colOff>19050</xdr:colOff>
                    <xdr:row>14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0"/>
  <sheetViews>
    <sheetView topLeftCell="A4" zoomScale="80" zoomScaleNormal="80" workbookViewId="0">
      <selection activeCell="E26" sqref="E26"/>
    </sheetView>
  </sheetViews>
  <sheetFormatPr defaultRowHeight="15" x14ac:dyDescent="0.25"/>
  <cols>
    <col min="1" max="1" width="14.125" customWidth="1"/>
    <col min="5" max="5" width="13.125" customWidth="1"/>
    <col min="10" max="10" width="18.375" customWidth="1"/>
    <col min="11" max="11" width="12.25" customWidth="1"/>
    <col min="12" max="12" width="11.75" customWidth="1"/>
    <col min="13" max="13" width="13" customWidth="1"/>
  </cols>
  <sheetData>
    <row r="1" spans="1:16" x14ac:dyDescent="0.25">
      <c r="A1" s="27" t="s">
        <v>71</v>
      </c>
      <c r="B1" s="12"/>
      <c r="C1" s="2"/>
      <c r="D1" s="12"/>
      <c r="E1" s="12"/>
      <c r="F1" s="12"/>
      <c r="G1" s="12"/>
      <c r="J1" s="20"/>
      <c r="K1" s="9"/>
      <c r="L1" s="21"/>
      <c r="M1" s="9"/>
      <c r="N1" s="9"/>
      <c r="O1" s="9"/>
      <c r="P1" s="12"/>
    </row>
    <row r="2" spans="1:16" x14ac:dyDescent="0.25">
      <c r="A2" s="12"/>
      <c r="B2" s="12"/>
      <c r="C2" s="2"/>
      <c r="D2" s="12"/>
      <c r="E2" s="12"/>
      <c r="F2" s="12"/>
      <c r="G2" s="12"/>
      <c r="J2" s="12"/>
      <c r="K2" s="12"/>
      <c r="L2" s="2"/>
      <c r="M2" s="12"/>
      <c r="N2" s="12"/>
      <c r="O2" s="12"/>
      <c r="P2" s="12"/>
    </row>
    <row r="3" spans="1:16" x14ac:dyDescent="0.25">
      <c r="A3" s="10" t="s">
        <v>5</v>
      </c>
      <c r="B3" s="10" t="s">
        <v>20</v>
      </c>
      <c r="C3" s="11" t="s">
        <v>21</v>
      </c>
      <c r="D3" s="10" t="s">
        <v>14</v>
      </c>
      <c r="E3" s="10" t="s">
        <v>26</v>
      </c>
      <c r="F3" s="11" t="s">
        <v>21</v>
      </c>
      <c r="G3" s="10" t="s">
        <v>14</v>
      </c>
      <c r="J3" s="18" t="s">
        <v>30</v>
      </c>
      <c r="K3" s="19" t="s">
        <v>31</v>
      </c>
      <c r="L3" s="19" t="s">
        <v>32</v>
      </c>
      <c r="M3" s="19" t="s">
        <v>33</v>
      </c>
      <c r="N3" s="19" t="s">
        <v>21</v>
      </c>
      <c r="O3" s="19" t="s">
        <v>34</v>
      </c>
      <c r="P3" s="12"/>
    </row>
    <row r="4" spans="1:16" x14ac:dyDescent="0.25">
      <c r="A4" s="29" t="s">
        <v>9</v>
      </c>
      <c r="B4" s="49">
        <f ca="1">SUMIF(INDIRECT("Bets!B18"):INDIRECT("Bets!B10000"),A4,INDIRECT("Bets!G18"):INDIRECT("Bets!G10000"))</f>
        <v>0</v>
      </c>
      <c r="C4" s="50">
        <f ca="1">SUMIF(INDIRECT("Bets!B18"):INDIRECT("Bets!B10000"),A4,INDIRECT("Bets!L18"):INDIRECT("Bets!L10000"))</f>
        <v>0</v>
      </c>
      <c r="D4" s="51">
        <f t="shared" ref="D4:D12" ca="1" si="0">IF(B4&lt;&gt;0,C4/B4,0)</f>
        <v>0</v>
      </c>
      <c r="E4" s="29">
        <f ca="1">(COUNTIF(INDIRECT("Bets!B18"):INDIRECT("Bets!B10000"),A4))</f>
        <v>0</v>
      </c>
      <c r="F4" s="52">
        <f ca="1">SUMIF(INDIRECT("Bets!B18"):INDIRECT("Bets!B10000"),A4,INDIRECT("Bets!N18"):INDIRECT("Bets!N10000"))</f>
        <v>0</v>
      </c>
      <c r="G4" s="51">
        <f t="shared" ref="G4:G12" ca="1" si="1">IF(E4&lt;&gt;0,F4/E4,0)</f>
        <v>0</v>
      </c>
      <c r="J4" s="63" t="s">
        <v>39</v>
      </c>
      <c r="K4" s="26">
        <v>0</v>
      </c>
      <c r="L4" s="26">
        <v>0</v>
      </c>
      <c r="M4" s="47">
        <f ca="1">SUMPRODUCT(--(INDIRECT("Bets!D18"):INDIRECT("Bets!D10000")=J4),--(INDIRECT("Bets!I18"):INDIRECT("Bets!I10000")="-"),INDIRECT("Bets!G18"):INDIRECT("Bets!G10000"))</f>
        <v>0</v>
      </c>
      <c r="N4" s="48">
        <f t="shared" ref="N4:N28" ca="1" si="2">(O4+M4)-(K4-L4)</f>
        <v>80</v>
      </c>
      <c r="O4" s="47">
        <f ca="1">((K4+SUMIF(INDIRECT("Bets!D18"):INDIRECT("Bets!D10000"),J4,INDIRECT("Bets!L18"):INDIRECT("Bets!L10000"))-L4)-M4)</f>
        <v>80</v>
      </c>
      <c r="P4" s="12"/>
    </row>
    <row r="5" spans="1:16" x14ac:dyDescent="0.25">
      <c r="A5" s="29" t="s">
        <v>18</v>
      </c>
      <c r="B5" s="49">
        <f ca="1">SUMIF(INDIRECT("Bets!B18"):INDIRECT("Bets!B10000"),A5,INDIRECT("Bets!G18"):INDIRECT("Bets!G10000"))</f>
        <v>39080</v>
      </c>
      <c r="C5" s="50">
        <f ca="1">SUMIF(INDIRECT("Bets!B18"):INDIRECT("Bets!B10000"),A5,INDIRECT("Bets!L18"):INDIRECT("Bets!L10000"))</f>
        <v>18633.879999999997</v>
      </c>
      <c r="D5" s="51">
        <f t="shared" ca="1" si="0"/>
        <v>0.47681371545547591</v>
      </c>
      <c r="E5" s="29">
        <f ca="1">(COUNTIF(INDIRECT("Bets!B18"):INDIRECT("Bets!B10000"),A5))</f>
        <v>119</v>
      </c>
      <c r="F5" s="52">
        <f ca="1">SUMIF(INDIRECT("Bets!B18"):INDIRECT("Bets!B10000"),A5,INDIRECT("Bets!N18"):INDIRECT("Bets!N10000"))</f>
        <v>35.94</v>
      </c>
      <c r="G5" s="51">
        <f t="shared" ca="1" si="1"/>
        <v>0.30201680672268905</v>
      </c>
      <c r="J5" s="63" t="s">
        <v>72</v>
      </c>
      <c r="K5" s="26">
        <v>0</v>
      </c>
      <c r="L5" s="26">
        <v>0</v>
      </c>
      <c r="M5" s="47">
        <f ca="1">SUMPRODUCT(--(INDIRECT("Bets!D18"):INDIRECT("Bets!D10000")=J5),--(INDIRECT("Bets!I18"):INDIRECT("Bets!I10000")="-"),INDIRECT("Bets!G18"):INDIRECT("Bets!G10000"))</f>
        <v>0</v>
      </c>
      <c r="N5" s="48">
        <f t="shared" ca="1" si="2"/>
        <v>8372.68</v>
      </c>
      <c r="O5" s="47">
        <f ca="1">((K5+SUMIF(INDIRECT("Bets!D18"):INDIRECT("Bets!D10000"),J5,INDIRECT("Bets!L18"):INDIRECT("Bets!L10000"))-L5)-M5)</f>
        <v>8372.68</v>
      </c>
      <c r="P5" s="12"/>
    </row>
    <row r="6" spans="1:16" x14ac:dyDescent="0.25">
      <c r="A6" s="29" t="s">
        <v>29</v>
      </c>
      <c r="B6" s="49">
        <f ca="1">SUMIF(INDIRECT("Bets!B18"):INDIRECT("Bets!B10000"),A6,INDIRECT("Bets!G18"):INDIRECT("Bets!G10000"))</f>
        <v>0</v>
      </c>
      <c r="C6" s="50">
        <f ca="1">SUMIF(INDIRECT("Bets!B18"):INDIRECT("Bets!B10000"),A6,INDIRECT("Bets!L18"):INDIRECT("Bets!L10000"))</f>
        <v>0</v>
      </c>
      <c r="D6" s="51">
        <f t="shared" ca="1" si="0"/>
        <v>0</v>
      </c>
      <c r="E6" s="29">
        <f ca="1">(COUNTIF(INDIRECT("Bets!B18"):INDIRECT("Bets!B10000"),A6))</f>
        <v>0</v>
      </c>
      <c r="F6" s="52">
        <f ca="1">SUMIF(INDIRECT("Bets!B18"):INDIRECT("Bets!B10000"),A6,INDIRECT("Bets!N18"):INDIRECT("Bets!N10000"))</f>
        <v>0</v>
      </c>
      <c r="G6" s="51">
        <f t="shared" ca="1" si="1"/>
        <v>0</v>
      </c>
      <c r="J6" s="63" t="s">
        <v>59</v>
      </c>
      <c r="K6" s="26">
        <v>0</v>
      </c>
      <c r="L6" s="26">
        <v>0</v>
      </c>
      <c r="M6" s="47">
        <f ca="1">SUMPRODUCT(--(INDIRECT("Bets!D18"):INDIRECT("Bets!D10000")=J6),--(INDIRECT("Bets!I18"):INDIRECT("Bets!I10000")="-"),INDIRECT("Bets!G18"):INDIRECT("Bets!G10000"))</f>
        <v>0</v>
      </c>
      <c r="N6" s="48">
        <f t="shared" ca="1" si="2"/>
        <v>0</v>
      </c>
      <c r="O6" s="47">
        <f ca="1">((K6+SUMIF(INDIRECT("Bets!D18"):INDIRECT("Bets!D10000"),J6,INDIRECT("Bets!L18"):INDIRECT("Bets!L10000"))-L6)-M6)</f>
        <v>0</v>
      </c>
      <c r="P6" s="12"/>
    </row>
    <row r="7" spans="1:16" x14ac:dyDescent="0.25">
      <c r="A7" s="29" t="s">
        <v>51</v>
      </c>
      <c r="B7" s="49">
        <f ca="1">SUMIF(INDIRECT("Bets!B18"):INDIRECT("Bets!B10000"),A7,INDIRECT("Bets!G18"):INDIRECT("Bets!G10000"))</f>
        <v>0</v>
      </c>
      <c r="C7" s="50">
        <f ca="1">SUMIF(INDIRECT("Bets!B18"):INDIRECT("Bets!B10000"),A7,INDIRECT("Bets!L18"):INDIRECT("Bets!L10000"))</f>
        <v>0</v>
      </c>
      <c r="D7" s="51">
        <f t="shared" ca="1" si="0"/>
        <v>0</v>
      </c>
      <c r="E7" s="29">
        <f ca="1">(COUNTIF(INDIRECT("Bets!B18"):INDIRECT("Bets!B10000"),A7))</f>
        <v>0</v>
      </c>
      <c r="F7" s="52">
        <f ca="1">SUMIF(INDIRECT("Bets!B18"):INDIRECT("Bets!B10000"),A7,INDIRECT("Bets!N18"):INDIRECT("Bets!N10000"))</f>
        <v>0</v>
      </c>
      <c r="G7" s="51">
        <f t="shared" ca="1" si="1"/>
        <v>0</v>
      </c>
      <c r="J7" s="63" t="s">
        <v>35</v>
      </c>
      <c r="K7" s="26">
        <v>0</v>
      </c>
      <c r="L7" s="26">
        <v>0</v>
      </c>
      <c r="M7" s="47">
        <f ca="1">SUMPRODUCT(--(INDIRECT("Bets!D18"):INDIRECT("Bets!D10000")=J7),--(INDIRECT("Bets!I18"):INDIRECT("Bets!I10000")="-"),INDIRECT("Bets!G18"):INDIRECT("Bets!G10000"))</f>
        <v>0</v>
      </c>
      <c r="N7" s="48">
        <f t="shared" ca="1" si="2"/>
        <v>0</v>
      </c>
      <c r="O7" s="47">
        <f ca="1">((K7+SUMIF(INDIRECT("Bets!D18"):INDIRECT("Bets!D10000"),J7,INDIRECT("Bets!L18"):INDIRECT("Bets!L10000"))-L7)-M7)</f>
        <v>0</v>
      </c>
      <c r="P7" s="12"/>
    </row>
    <row r="8" spans="1:16" x14ac:dyDescent="0.25">
      <c r="A8" s="29" t="s">
        <v>66</v>
      </c>
      <c r="B8" s="49">
        <f ca="1">SUMIF(INDIRECT("Bets!B18"):INDIRECT("Bets!B10000"),A8,INDIRECT("Bets!G18"):INDIRECT("Bets!G10000"))</f>
        <v>0</v>
      </c>
      <c r="C8" s="50">
        <f ca="1">SUMIF(INDIRECT("Bets!B18"):INDIRECT("Bets!B10000"),A8,INDIRECT("Bets!L18"):INDIRECT("Bets!L10000"))</f>
        <v>0</v>
      </c>
      <c r="D8" s="51">
        <f t="shared" ca="1" si="0"/>
        <v>0</v>
      </c>
      <c r="E8" s="29">
        <f ca="1">(COUNTIF(INDIRECT("Bets!B18"):INDIRECT("Bets!B10000"),A8))</f>
        <v>0</v>
      </c>
      <c r="F8" s="52">
        <f ca="1">SUMIF(INDIRECT("Bets!B18"):INDIRECT("Bets!B10000"),A8,INDIRECT("Bets!N18"):INDIRECT("Bets!N10000"))</f>
        <v>0</v>
      </c>
      <c r="G8" s="51">
        <f t="shared" ca="1" si="1"/>
        <v>0</v>
      </c>
      <c r="J8" s="63" t="s">
        <v>48</v>
      </c>
      <c r="K8" s="26">
        <v>0</v>
      </c>
      <c r="L8" s="26">
        <v>0</v>
      </c>
      <c r="M8" s="47">
        <f ca="1">SUMPRODUCT(--(INDIRECT("Bets!D18"):INDIRECT("Bets!D10000")=J8),--(INDIRECT("Bets!I18"):INDIRECT("Bets!I10000")="-"),INDIRECT("Bets!G18"):INDIRECT("Bets!G10000"))</f>
        <v>0</v>
      </c>
      <c r="N8" s="48">
        <f t="shared" ca="1" si="2"/>
        <v>32</v>
      </c>
      <c r="O8" s="47">
        <f ca="1">((K8+SUMIF(INDIRECT("Bets!D18"):INDIRECT("Bets!D10000"),J8,INDIRECT("Bets!L18"):INDIRECT("Bets!L10000"))-L8)-M8)</f>
        <v>32</v>
      </c>
      <c r="P8" s="12"/>
    </row>
    <row r="9" spans="1:16" x14ac:dyDescent="0.25">
      <c r="A9" s="29" t="s">
        <v>67</v>
      </c>
      <c r="B9" s="49">
        <f ca="1">SUMIF(INDIRECT("Bets!B18"):INDIRECT("Bets!B10000"),A9,INDIRECT("Bets!G18"):INDIRECT("Bets!G10000"))</f>
        <v>0</v>
      </c>
      <c r="C9" s="50">
        <f ca="1">SUMIF(INDIRECT("Bets!B18"):INDIRECT("Bets!B10000"),A9,INDIRECT("Bets!L18"):INDIRECT("Bets!L10000"))</f>
        <v>0</v>
      </c>
      <c r="D9" s="51">
        <f t="shared" ca="1" si="0"/>
        <v>0</v>
      </c>
      <c r="E9" s="29">
        <f ca="1">(COUNTIF(INDIRECT("Bets!B18"):INDIRECT("Bets!B10000"),A9))</f>
        <v>0</v>
      </c>
      <c r="F9" s="52">
        <f ca="1">SUMIF(INDIRECT("Bets!B18"):INDIRECT("Bets!B10000"),A9,INDIRECT("Bets!N18"):INDIRECT("Bets!N10000"))</f>
        <v>0</v>
      </c>
      <c r="G9" s="51">
        <f t="shared" ca="1" si="1"/>
        <v>0</v>
      </c>
      <c r="J9" s="63" t="s">
        <v>40</v>
      </c>
      <c r="K9" s="26">
        <v>0</v>
      </c>
      <c r="L9" s="26">
        <v>0</v>
      </c>
      <c r="M9" s="47">
        <f ca="1">SUMPRODUCT(--(INDIRECT("Bets!D18"):INDIRECT("Bets!D10000")=J9),--(INDIRECT("Bets!I18"):INDIRECT("Bets!I10000")="-"),INDIRECT("Bets!G18"):INDIRECT("Bets!G10000"))</f>
        <v>0</v>
      </c>
      <c r="N9" s="48">
        <f t="shared" ca="1" si="2"/>
        <v>0</v>
      </c>
      <c r="O9" s="47">
        <f ca="1">((K9+SUMIF(INDIRECT("Bets!D18"):INDIRECT("Bets!D10000"),J9,INDIRECT("Bets!L18"):INDIRECT("Bets!L10000"))-L9)-M9)</f>
        <v>0</v>
      </c>
      <c r="P9" s="12"/>
    </row>
    <row r="10" spans="1:16" x14ac:dyDescent="0.25">
      <c r="A10" s="29" t="s">
        <v>54</v>
      </c>
      <c r="B10" s="49">
        <f ca="1">SUMIF(INDIRECT("Bets!B18"):INDIRECT("Bets!B10000"),A10,INDIRECT("Bets!G18"):INDIRECT("Bets!G10000"))</f>
        <v>0</v>
      </c>
      <c r="C10" s="50">
        <f ca="1">SUMIF(INDIRECT("Bets!B18"):INDIRECT("Bets!B10000"),A10,INDIRECT("Bets!L18"):INDIRECT("Bets!L10000"))</f>
        <v>0</v>
      </c>
      <c r="D10" s="51">
        <f t="shared" ca="1" si="0"/>
        <v>0</v>
      </c>
      <c r="E10" s="29">
        <f ca="1">(COUNTIF(INDIRECT("Bets!B18"):INDIRECT("Bets!B10000"),A10))</f>
        <v>0</v>
      </c>
      <c r="F10" s="52">
        <f ca="1">SUMIF(INDIRECT("Bets!B18"):INDIRECT("Bets!B10000"),A10,INDIRECT("Bets!N18"):INDIRECT("Bets!N10000"))</f>
        <v>0</v>
      </c>
      <c r="G10" s="51">
        <f t="shared" ca="1" si="1"/>
        <v>0</v>
      </c>
      <c r="J10" s="63" t="s">
        <v>60</v>
      </c>
      <c r="K10" s="26">
        <v>0</v>
      </c>
      <c r="L10" s="26">
        <v>0</v>
      </c>
      <c r="M10" s="47">
        <f ca="1">SUMPRODUCT(--(INDIRECT("Bets!D18"):INDIRECT("Bets!D10000")=J10),--(INDIRECT("Bets!I18"):INDIRECT("Bets!I10000")="-"),INDIRECT("Bets!G18"):INDIRECT("Bets!G10000"))</f>
        <v>0</v>
      </c>
      <c r="N10" s="48">
        <f t="shared" ca="1" si="2"/>
        <v>0</v>
      </c>
      <c r="O10" s="47">
        <f ca="1">((K10+SUMIF(INDIRECT("Bets!D18"):INDIRECT("Bets!D10000"),J10,INDIRECT("Bets!L18"):INDIRECT("Bets!L10000"))-L10)-M10)</f>
        <v>0</v>
      </c>
      <c r="P10" s="12"/>
    </row>
    <row r="11" spans="1:16" x14ac:dyDescent="0.25">
      <c r="A11" s="29" t="s">
        <v>8</v>
      </c>
      <c r="B11" s="49">
        <f ca="1">SUMIF(INDIRECT("Bets!B18"):INDIRECT("Bets!B10000"),A11,INDIRECT("Bets!G18"):INDIRECT("Bets!G10000"))</f>
        <v>0</v>
      </c>
      <c r="C11" s="50">
        <f ca="1">SUMIF(INDIRECT("Bets!B18"):INDIRECT("Bets!B10000"),A11,INDIRECT("Bets!L18"):INDIRECT("Bets!L10000"))</f>
        <v>0</v>
      </c>
      <c r="D11" s="51">
        <f t="shared" ca="1" si="0"/>
        <v>0</v>
      </c>
      <c r="E11" s="29">
        <f ca="1">(COUNTIF(INDIRECT("Bets!B18"):INDIRECT("Bets!B10000"),A11))</f>
        <v>0</v>
      </c>
      <c r="F11" s="52">
        <f ca="1">SUMIF(INDIRECT("Bets!B18"):INDIRECT("Bets!B10000"),A11,INDIRECT("Bets!N18"):INDIRECT("Bets!N10000"))</f>
        <v>0</v>
      </c>
      <c r="G11" s="51">
        <f t="shared" ca="1" si="1"/>
        <v>0</v>
      </c>
      <c r="J11" s="63" t="s">
        <v>65</v>
      </c>
      <c r="K11" s="26">
        <v>0</v>
      </c>
      <c r="L11" s="26">
        <v>0</v>
      </c>
      <c r="M11" s="47">
        <f ca="1">SUMPRODUCT(--(INDIRECT("Bets!D18"):INDIRECT("Bets!D10000")=J11),--(INDIRECT("Bets!I18"):INDIRECT("Bets!I10000")="-"),INDIRECT("Bets!G18"):INDIRECT("Bets!G10000"))</f>
        <v>0</v>
      </c>
      <c r="N11" s="48">
        <f t="shared" ca="1" si="2"/>
        <v>5852</v>
      </c>
      <c r="O11" s="47">
        <f ca="1">((K11+SUMIF(INDIRECT("Bets!D18"):INDIRECT("Bets!D10000"),J11,INDIRECT("Bets!L18"):INDIRECT("Bets!L10000"))-L11)-M11)</f>
        <v>5852</v>
      </c>
      <c r="P11" s="12"/>
    </row>
    <row r="12" spans="1:16" x14ac:dyDescent="0.25">
      <c r="A12" s="29" t="s">
        <v>55</v>
      </c>
      <c r="B12" s="49">
        <f ca="1">SUMIF(INDIRECT("Bets!B18"):INDIRECT("Bets!B10000"),A12,INDIRECT("Bets!G18"):INDIRECT("Bets!G10000"))</f>
        <v>0</v>
      </c>
      <c r="C12" s="50">
        <f ca="1">SUMIF(INDIRECT("Bets!B18"):INDIRECT("Bets!B10000"),A12,INDIRECT("Bets!L18"):INDIRECT("Bets!L10000"))</f>
        <v>0</v>
      </c>
      <c r="D12" s="51">
        <f t="shared" ca="1" si="0"/>
        <v>0</v>
      </c>
      <c r="E12" s="29">
        <f ca="1">(COUNTIF(INDIRECT("Bets!B18"):INDIRECT("Bets!B10000"),A12))</f>
        <v>0</v>
      </c>
      <c r="F12" s="52">
        <f ca="1">SUMIF(INDIRECT("Bets!B18"):INDIRECT("Bets!B10000"),A12,INDIRECT("Bets!N18"):INDIRECT("Bets!N10000"))</f>
        <v>0</v>
      </c>
      <c r="G12" s="51">
        <f t="shared" ca="1" si="1"/>
        <v>0</v>
      </c>
      <c r="J12" s="63" t="s">
        <v>49</v>
      </c>
      <c r="K12" s="26">
        <v>0</v>
      </c>
      <c r="L12" s="26">
        <v>0</v>
      </c>
      <c r="M12" s="47">
        <f ca="1">SUMPRODUCT(--(INDIRECT("Bets!D18"):INDIRECT("Bets!D10000")=J12),--(INDIRECT("Bets!I18"):INDIRECT("Bets!I10000")="-"),INDIRECT("Bets!G18"):INDIRECT("Bets!G10000"))</f>
        <v>0</v>
      </c>
      <c r="N12" s="48">
        <f t="shared" ca="1" si="2"/>
        <v>-1010</v>
      </c>
      <c r="O12" s="47">
        <f ca="1">((K12+SUMIF(INDIRECT("Bets!D18"):INDIRECT("Bets!D10000"),J12,INDIRECT("Bets!L18"):INDIRECT("Bets!L10000"))-L12)-M12)</f>
        <v>-1010</v>
      </c>
      <c r="P12" s="12"/>
    </row>
    <row r="13" spans="1:16" x14ac:dyDescent="0.25">
      <c r="A13" s="29" t="s">
        <v>52</v>
      </c>
      <c r="B13" s="49">
        <f ca="1">SUMIF(INDIRECT("Bets!B18"):INDIRECT("Bets!B10000"),A13,INDIRECT("Bets!G18"):INDIRECT("Bets!G10000"))</f>
        <v>0</v>
      </c>
      <c r="C13" s="50">
        <f ca="1">SUMIF(INDIRECT("Bets!B18"):INDIRECT("Bets!B10000"),A13,INDIRECT("Bets!L18"):INDIRECT("Bets!L10000"))</f>
        <v>0</v>
      </c>
      <c r="D13" s="51">
        <f ca="1">IF(B13&lt;&gt;0,C13/B13,0)</f>
        <v>0</v>
      </c>
      <c r="E13" s="29">
        <f ca="1">(COUNTIF(INDIRECT("Bets!B18"):INDIRECT("Bets!B10000"),A13))</f>
        <v>0</v>
      </c>
      <c r="F13" s="52">
        <f ca="1">SUMIF(INDIRECT("Bets!B18"):INDIRECT("Bets!B10000"),A13,INDIRECT("Bets!N18"):INDIRECT("Bets!N10000"))</f>
        <v>0</v>
      </c>
      <c r="G13" s="51">
        <f ca="1">IF(E13&lt;&gt;0,F13/E13,0)</f>
        <v>0</v>
      </c>
      <c r="J13" s="63" t="s">
        <v>41</v>
      </c>
      <c r="K13" s="26">
        <v>0</v>
      </c>
      <c r="L13" s="26">
        <v>0</v>
      </c>
      <c r="M13" s="47">
        <f ca="1">SUMPRODUCT(--(INDIRECT("Bets!D18"):INDIRECT("Bets!D10000")=J13),--(INDIRECT("Bets!I18"):INDIRECT("Bets!I10000")="-"),INDIRECT("Bets!G18"):INDIRECT("Bets!G10000"))</f>
        <v>0</v>
      </c>
      <c r="N13" s="48">
        <f t="shared" ca="1" si="2"/>
        <v>1150</v>
      </c>
      <c r="O13" s="47">
        <f ca="1">((K13+SUMIF(INDIRECT("Bets!D18"):INDIRECT("Bets!D10000"),J13,INDIRECT("Bets!L18"):INDIRECT("Bets!L10000"))-L13)-M13)</f>
        <v>1150</v>
      </c>
      <c r="P13" s="12"/>
    </row>
    <row r="14" spans="1:16" x14ac:dyDescent="0.25">
      <c r="A14" s="29" t="s">
        <v>56</v>
      </c>
      <c r="B14" s="49">
        <f ca="1">SUMIF(INDIRECT("Bets!B18"):INDIRECT("Bets!B10000"),A14,INDIRECT("Bets!G18"):INDIRECT("Bets!G10000"))</f>
        <v>0</v>
      </c>
      <c r="C14" s="50">
        <f ca="1">SUMIF(INDIRECT("Bets!B18"):INDIRECT("Bets!B10000"),A14,INDIRECT("Bets!L18"):INDIRECT("Bets!L10000"))</f>
        <v>0</v>
      </c>
      <c r="D14" s="51">
        <f ca="1">IF(B14&lt;&gt;0,C14/B14,0)</f>
        <v>0</v>
      </c>
      <c r="E14" s="29">
        <f ca="1">(COUNTIF(INDIRECT("Bets!B18"):INDIRECT("Bets!B10000"),A14))</f>
        <v>0</v>
      </c>
      <c r="F14" s="52">
        <f ca="1">SUMIF(INDIRECT("Bets!B18"):INDIRECT("Bets!B10000"),A14,INDIRECT("Bets!N18"):INDIRECT("Bets!N10000"))</f>
        <v>0</v>
      </c>
      <c r="G14" s="51">
        <f ca="1">IF(E14&lt;&gt;0,F14/E14,0)</f>
        <v>0</v>
      </c>
      <c r="J14" s="63" t="s">
        <v>42</v>
      </c>
      <c r="K14" s="26">
        <v>0</v>
      </c>
      <c r="L14" s="26">
        <v>0</v>
      </c>
      <c r="M14" s="47">
        <f ca="1">SUMPRODUCT(--(INDIRECT("Bets!D18"):INDIRECT("Bets!D10000")=J14),--(INDIRECT("Bets!I18"):INDIRECT("Bets!I10000")="-"),INDIRECT("Bets!G18"):INDIRECT("Bets!G10000"))</f>
        <v>0</v>
      </c>
      <c r="N14" s="48">
        <f t="shared" ca="1" si="2"/>
        <v>1150</v>
      </c>
      <c r="O14" s="47">
        <f ca="1">((K14+SUMIF(INDIRECT("Bets!D18"):INDIRECT("Bets!D10000"),J14,INDIRECT("Bets!L18"):INDIRECT("Bets!L10000"))-L14)-M14)</f>
        <v>1150</v>
      </c>
      <c r="P14" s="12"/>
    </row>
    <row r="15" spans="1:16" x14ac:dyDescent="0.25">
      <c r="A15" s="29" t="s">
        <v>57</v>
      </c>
      <c r="B15" s="49">
        <f ca="1">SUMIF(INDIRECT("Bets!B18"):INDIRECT("Bets!B10000"),A15,INDIRECT("Bets!G18"):INDIRECT("Bets!G10000"))</f>
        <v>0</v>
      </c>
      <c r="C15" s="50">
        <f ca="1">SUMIF(INDIRECT("Bets!B18"):INDIRECT("Bets!B10000"),A15,INDIRECT("Bets!L18"):INDIRECT("Bets!L10000"))</f>
        <v>0</v>
      </c>
      <c r="D15" s="51">
        <f ca="1">IF(B15&lt;&gt;0,C15/B15,0)</f>
        <v>0</v>
      </c>
      <c r="E15" s="29">
        <f ca="1">(COUNTIF(INDIRECT("Bets!B18"):INDIRECT("Bets!B10000"),A15))</f>
        <v>0</v>
      </c>
      <c r="F15" s="52">
        <f ca="1">SUMIF(INDIRECT("Bets!B18"):INDIRECT("Bets!B10000"),A15,INDIRECT("Bets!N18"):INDIRECT("Bets!N10000"))</f>
        <v>0</v>
      </c>
      <c r="G15" s="51">
        <f ca="1">IF(E15&lt;&gt;0,F15/E15,0)</f>
        <v>0</v>
      </c>
      <c r="J15" s="63" t="s">
        <v>38</v>
      </c>
      <c r="K15" s="26">
        <v>0</v>
      </c>
      <c r="L15" s="26">
        <v>0</v>
      </c>
      <c r="M15" s="47">
        <f ca="1">SUMPRODUCT(--(INDIRECT("Bets!D18"):INDIRECT("Bets!D10000")=J15),--(INDIRECT("Bets!I18"):INDIRECT("Bets!I10000")="-"),INDIRECT("Bets!G18"):INDIRECT("Bets!G10000"))</f>
        <v>0</v>
      </c>
      <c r="N15" s="48">
        <f t="shared" ca="1" si="2"/>
        <v>-500</v>
      </c>
      <c r="O15" s="47">
        <f ca="1">((K15+SUMIF(INDIRECT("Bets!D18"):INDIRECT("Bets!D10000"),J15,INDIRECT("Bets!L18"):INDIRECT("Bets!L10000"))-L15)-M15)</f>
        <v>-500</v>
      </c>
      <c r="P15" s="12"/>
    </row>
    <row r="16" spans="1:16" x14ac:dyDescent="0.25">
      <c r="A16" s="29" t="s">
        <v>53</v>
      </c>
      <c r="B16" s="49">
        <f ca="1">SUMIF(INDIRECT("Bets!B18"):INDIRECT("Bets!B10000"),A16,INDIRECT("Bets!G18"):INDIRECT("Bets!G10000"))</f>
        <v>0</v>
      </c>
      <c r="C16" s="50">
        <f ca="1">SUMIF(INDIRECT("Bets!B18"):INDIRECT("Bets!B10000"),A16,INDIRECT("Bets!L18"):INDIRECT("Bets!L10000"))</f>
        <v>0</v>
      </c>
      <c r="D16" s="51">
        <f ca="1">IF(B16&lt;&gt;0,C16/B16,0)</f>
        <v>0</v>
      </c>
      <c r="E16" s="29">
        <f ca="1">(COUNTIF(INDIRECT("Bets!B18"):INDIRECT("Bets!B10000"),A16))</f>
        <v>0</v>
      </c>
      <c r="F16" s="52">
        <f ca="1">SUMIF(INDIRECT("Bets!B18"):INDIRECT("Bets!B10000"),A16,INDIRECT("Bets!N18"):INDIRECT("Bets!N10000"))</f>
        <v>0</v>
      </c>
      <c r="G16" s="51">
        <f ca="1">IF(E16&lt;&gt;0,F16/E16,0)</f>
        <v>0</v>
      </c>
      <c r="J16" s="63" t="s">
        <v>43</v>
      </c>
      <c r="K16" s="26">
        <v>0</v>
      </c>
      <c r="L16" s="26">
        <v>0</v>
      </c>
      <c r="M16" s="47">
        <f ca="1">SUMPRODUCT(--(INDIRECT("Bets!D18"):INDIRECT("Bets!D10000")=J16),--(INDIRECT("Bets!I18"):INDIRECT("Bets!I10000")="-"),INDIRECT("Bets!G18"):INDIRECT("Bets!G10000"))</f>
        <v>0</v>
      </c>
      <c r="N16" s="48">
        <f t="shared" ca="1" si="2"/>
        <v>-250</v>
      </c>
      <c r="O16" s="47">
        <f ca="1">((K16+SUMIF(INDIRECT("Bets!D18"):INDIRECT("Bets!D10000"),J16,INDIRECT("Bets!L18"):INDIRECT("Bets!L10000"))-L16)-M16)</f>
        <v>-250</v>
      </c>
      <c r="P16" s="12"/>
    </row>
    <row r="17" spans="1:16" x14ac:dyDescent="0.25">
      <c r="A17" s="53" t="s">
        <v>19</v>
      </c>
      <c r="B17" s="37">
        <f ca="1">SUM(B4:B16)</f>
        <v>39080</v>
      </c>
      <c r="C17" s="37">
        <f ca="1">SUM(C4:C16)</f>
        <v>18633.879999999997</v>
      </c>
      <c r="D17" s="39">
        <f ca="1">IF(B17&lt;&gt;0,C17/B17,0)</f>
        <v>0.47681371545547591</v>
      </c>
      <c r="E17" s="54">
        <f ca="1">SUM(E4:E16)</f>
        <v>119</v>
      </c>
      <c r="F17" s="41">
        <f ca="1">SUM(F4:F16)</f>
        <v>35.94</v>
      </c>
      <c r="G17" s="39">
        <f ca="1">IF(E17&lt;&gt;0,F17/E17,0)</f>
        <v>0.30201680672268905</v>
      </c>
      <c r="J17" s="63" t="s">
        <v>36</v>
      </c>
      <c r="K17" s="26">
        <v>0</v>
      </c>
      <c r="L17" s="26">
        <v>0</v>
      </c>
      <c r="M17" s="47">
        <f ca="1">SUMPRODUCT(--(INDIRECT("Bets!D18"):INDIRECT("Bets!D10000")=J17),--(INDIRECT("Bets!I18"):INDIRECT("Bets!I10000")="-"),INDIRECT("Bets!G18"):INDIRECT("Bets!G10000"))</f>
        <v>0</v>
      </c>
      <c r="N17" s="48">
        <f t="shared" ca="1" si="2"/>
        <v>7649</v>
      </c>
      <c r="O17" s="47">
        <f ca="1">((K17+SUMIF(INDIRECT("Bets!D18"):INDIRECT("Bets!D10000"),J17,INDIRECT("Bets!L18"):INDIRECT("Bets!L10000"))-L17)-M17)</f>
        <v>7649</v>
      </c>
      <c r="P17" s="12"/>
    </row>
    <row r="18" spans="1:16" x14ac:dyDescent="0.25">
      <c r="A18" s="12"/>
      <c r="B18" s="12"/>
      <c r="C18" s="2"/>
      <c r="D18" s="12"/>
      <c r="E18" s="12"/>
      <c r="F18" s="12"/>
      <c r="G18" s="12"/>
      <c r="J18" s="63" t="s">
        <v>61</v>
      </c>
      <c r="K18" s="26">
        <v>0</v>
      </c>
      <c r="L18" s="26">
        <v>0</v>
      </c>
      <c r="M18" s="47">
        <f ca="1">SUMPRODUCT(--(INDIRECT("Bets!D18"):INDIRECT("Bets!D10000")=J18),--(INDIRECT("Bets!I18"):INDIRECT("Bets!I10000")="-"),INDIRECT("Bets!G18"):INDIRECT("Bets!G10000"))</f>
        <v>0</v>
      </c>
      <c r="N18" s="48">
        <f t="shared" ca="1" si="2"/>
        <v>0</v>
      </c>
      <c r="O18" s="47">
        <f ca="1">((K18+SUMIF(INDIRECT("Bets!D18"):INDIRECT("Bets!D10000"),J18,INDIRECT("Bets!L18"):INDIRECT("Bets!L10000"))-L18)-M18)</f>
        <v>0</v>
      </c>
      <c r="P18" s="12"/>
    </row>
    <row r="19" spans="1:16" x14ac:dyDescent="0.25">
      <c r="J19" s="63" t="s">
        <v>62</v>
      </c>
      <c r="K19" s="26">
        <v>0</v>
      </c>
      <c r="L19" s="26">
        <v>0</v>
      </c>
      <c r="M19" s="47">
        <f ca="1">SUMPRODUCT(--(INDIRECT("Bets!D18"):INDIRECT("Bets!D10000")=J19),--(INDIRECT("Bets!I18"):INDIRECT("Bets!I10000")="-"),INDIRECT("Bets!G18"):INDIRECT("Bets!G10000"))</f>
        <v>0</v>
      </c>
      <c r="N19" s="48">
        <f t="shared" ca="1" si="2"/>
        <v>0</v>
      </c>
      <c r="O19" s="47">
        <f ca="1">((K19+SUMIF(INDIRECT("Bets!D18"):INDIRECT("Bets!D10000"),J19,INDIRECT("Bets!L18"):INDIRECT("Bets!L10000"))-L19)-M19)</f>
        <v>0</v>
      </c>
      <c r="P19" s="12"/>
    </row>
    <row r="20" spans="1:16" x14ac:dyDescent="0.25">
      <c r="J20" s="63" t="s">
        <v>37</v>
      </c>
      <c r="K20" s="26">
        <v>0</v>
      </c>
      <c r="L20" s="26">
        <v>0</v>
      </c>
      <c r="M20" s="47">
        <f ca="1">SUMPRODUCT(--(INDIRECT("Bets!D18"):INDIRECT("Bets!D10000")=J20),--(INDIRECT("Bets!I18"):INDIRECT("Bets!I10000")="-"),INDIRECT("Bets!G18"):INDIRECT("Bets!G10000"))</f>
        <v>0</v>
      </c>
      <c r="N20" s="48">
        <f t="shared" ca="1" si="2"/>
        <v>0</v>
      </c>
      <c r="O20" s="47">
        <f ca="1">((K20+SUMIF(INDIRECT("Bets!D18"):INDIRECT("Bets!D10000"),J20,INDIRECT("Bets!L18"):INDIRECT("Bets!L10000"))-L20)-M20)</f>
        <v>0</v>
      </c>
      <c r="P20" s="12"/>
    </row>
    <row r="21" spans="1:16" x14ac:dyDescent="0.25">
      <c r="J21" s="63" t="s">
        <v>63</v>
      </c>
      <c r="K21" s="26">
        <v>0</v>
      </c>
      <c r="L21" s="26">
        <v>0</v>
      </c>
      <c r="M21" s="47">
        <f ca="1">SUMPRODUCT(--(INDIRECT("Bets!D18"):INDIRECT("Bets!D10000")=J21),--(INDIRECT("Bets!I18"):INDIRECT("Bets!I10000")="-"),INDIRECT("Bets!G18"):INDIRECT("Bets!G10000"))</f>
        <v>0</v>
      </c>
      <c r="N21" s="48">
        <f t="shared" ca="1" si="2"/>
        <v>-200</v>
      </c>
      <c r="O21" s="47">
        <f ca="1">((K21+SUMIF(INDIRECT("Bets!D18"):INDIRECT("Bets!D10000"),J21,INDIRECT("Bets!L18"):INDIRECT("Bets!L10000"))-L21)-M21)</f>
        <v>-200</v>
      </c>
      <c r="P21" s="12"/>
    </row>
    <row r="22" spans="1:16" x14ac:dyDescent="0.25">
      <c r="J22" s="63" t="s">
        <v>47</v>
      </c>
      <c r="K22" s="26">
        <v>0</v>
      </c>
      <c r="L22" s="26">
        <v>0</v>
      </c>
      <c r="M22" s="47">
        <f ca="1">SUMPRODUCT(--(INDIRECT("Bets!D18"):INDIRECT("Bets!D10000")=J22),--(INDIRECT("Bets!I18"):INDIRECT("Bets!I10000")="-"),INDIRECT("Bets!G18"):INDIRECT("Bets!G10000"))</f>
        <v>0</v>
      </c>
      <c r="N22" s="48">
        <f ca="1">(O22+M22)-(K22-L22)</f>
        <v>0</v>
      </c>
      <c r="O22" s="47">
        <f ca="1">((K22+SUMIF(INDIRECT("Bets!D18"):INDIRECT("Bets!D10000"),J22,INDIRECT("Bets!L18"):INDIRECT("Bets!L10000"))-L22)-M22)</f>
        <v>0</v>
      </c>
      <c r="P22" s="12"/>
    </row>
    <row r="23" spans="1:16" x14ac:dyDescent="0.25">
      <c r="J23" s="63" t="s">
        <v>64</v>
      </c>
      <c r="K23" s="26">
        <v>0</v>
      </c>
      <c r="L23" s="26">
        <v>0</v>
      </c>
      <c r="M23" s="47">
        <f ca="1">SUMPRODUCT(--(INDIRECT("Bets!D18"):INDIRECT("Bets!D10000")=J23),--(INDIRECT("Bets!I18"):INDIRECT("Bets!I10000")="-"),INDIRECT("Bets!G18"):INDIRECT("Bets!G10000"))</f>
        <v>0</v>
      </c>
      <c r="N23" s="48">
        <f t="shared" ca="1" si="2"/>
        <v>0</v>
      </c>
      <c r="O23" s="47">
        <f ca="1">((K23+SUMIF(INDIRECT("Bets!D18"):INDIRECT("Bets!D10000"),J23,INDIRECT("Bets!L18"):INDIRECT("Bets!L10000"))-L23)-M23)</f>
        <v>0</v>
      </c>
      <c r="P23" s="12"/>
    </row>
    <row r="24" spans="1:16" x14ac:dyDescent="0.25">
      <c r="J24" s="63" t="s">
        <v>44</v>
      </c>
      <c r="K24" s="26">
        <v>0</v>
      </c>
      <c r="L24" s="26">
        <v>0</v>
      </c>
      <c r="M24" s="47">
        <f ca="1">SUMPRODUCT(--(INDIRECT("Bets!D18"):INDIRECT("Bets!D10000")=J24),--(INDIRECT("Bets!I18"):INDIRECT("Bets!I10000")="-"),INDIRECT("Bets!G18"):INDIRECT("Bets!G10000"))</f>
        <v>0</v>
      </c>
      <c r="N24" s="48">
        <f t="shared" ca="1" si="2"/>
        <v>0</v>
      </c>
      <c r="O24" s="47">
        <f ca="1">((K24+SUMIF(INDIRECT("Bets!D18"):INDIRECT("Bets!D10000"),J24,INDIRECT("Bets!L18"):INDIRECT("Bets!L10000"))-L24)-M24)</f>
        <v>0</v>
      </c>
      <c r="P24" s="12"/>
    </row>
    <row r="25" spans="1:16" x14ac:dyDescent="0.25">
      <c r="J25" s="63" t="s">
        <v>58</v>
      </c>
      <c r="K25" s="26">
        <v>0</v>
      </c>
      <c r="L25" s="26">
        <v>0</v>
      </c>
      <c r="M25" s="47">
        <f ca="1">SUMPRODUCT(--(INDIRECT("Bets!D18"):INDIRECT("Bets!D10000")=J25),--(INDIRECT("Bets!I18"):INDIRECT("Bets!I10000")="-"),INDIRECT("Bets!G18"):INDIRECT("Bets!G10000"))</f>
        <v>0</v>
      </c>
      <c r="N25" s="48">
        <f t="shared" ca="1" si="2"/>
        <v>-1950</v>
      </c>
      <c r="O25" s="47">
        <f ca="1">((K25+SUMIF(INDIRECT("Bets!D18"):INDIRECT("Bets!D10000"),J25,INDIRECT("Bets!L18"):INDIRECT("Bets!L10000"))-L25)-M25)</f>
        <v>-1950</v>
      </c>
      <c r="P25" s="12"/>
    </row>
    <row r="26" spans="1:16" x14ac:dyDescent="0.25">
      <c r="J26" s="63" t="s">
        <v>45</v>
      </c>
      <c r="K26" s="26">
        <v>0</v>
      </c>
      <c r="L26" s="26">
        <v>0</v>
      </c>
      <c r="M26" s="47">
        <f ca="1">SUMPRODUCT(--(INDIRECT("Bets!D18"):INDIRECT("Bets!D10000")=J26),--(INDIRECT("Bets!I18"):INDIRECT("Bets!I10000")="-"),INDIRECT("Bets!G18"):INDIRECT("Bets!G10000"))</f>
        <v>0</v>
      </c>
      <c r="N26" s="48">
        <f t="shared" ca="1" si="2"/>
        <v>-600</v>
      </c>
      <c r="O26" s="47">
        <f ca="1">((K26+SUMIF(INDIRECT("Bets!D18"):INDIRECT("Bets!D10000"),J26,INDIRECT("Bets!L18"):INDIRECT("Bets!L10000"))-L26)-M26)</f>
        <v>-600</v>
      </c>
      <c r="P26" s="12"/>
    </row>
    <row r="27" spans="1:16" x14ac:dyDescent="0.25">
      <c r="J27" s="63" t="s">
        <v>79</v>
      </c>
      <c r="K27" s="26">
        <v>0</v>
      </c>
      <c r="L27" s="26">
        <v>0</v>
      </c>
      <c r="M27" s="47">
        <f ca="1">SUMPRODUCT(--(INDIRECT("Bets!D18"):INDIRECT("Bets!D10000")=J27),--(INDIRECT("Bets!I18"):INDIRECT("Bets!I10000")="-"),INDIRECT("Bets!G18"):INDIRECT("Bets!G10000"))</f>
        <v>0</v>
      </c>
      <c r="N27" s="48">
        <f t="shared" ca="1" si="2"/>
        <v>-3671.2</v>
      </c>
      <c r="O27" s="47">
        <f ca="1">((K27+SUMIF(INDIRECT("Bets!D18"):INDIRECT("Bets!D10000"),J27,INDIRECT("Bets!L18"):INDIRECT("Bets!L10000"))-L27)-M27)</f>
        <v>-3671.2</v>
      </c>
      <c r="P27" s="12"/>
    </row>
    <row r="28" spans="1:16" x14ac:dyDescent="0.25">
      <c r="J28" s="63" t="s">
        <v>46</v>
      </c>
      <c r="K28" s="26">
        <v>0</v>
      </c>
      <c r="L28" s="26">
        <v>0</v>
      </c>
      <c r="M28" s="47">
        <f ca="1">SUMPRODUCT(--(INDIRECT("Bets!D18"):INDIRECT("Bets!D10000")=J28),--(INDIRECT("Bets!I18"):INDIRECT("Bets!I10000")="-"),INDIRECT("Bets!G18"):INDIRECT("Bets!G10000"))</f>
        <v>0</v>
      </c>
      <c r="N28" s="48">
        <f t="shared" ca="1" si="2"/>
        <v>0</v>
      </c>
      <c r="O28" s="47">
        <f ca="1">((K28+SUMIF(INDIRECT("Bets!D18"):INDIRECT("Bets!D10000"),J28,INDIRECT("Bets!L18"):INDIRECT("Bets!L10000"))-L28)-M28)</f>
        <v>0</v>
      </c>
      <c r="P28" s="12"/>
    </row>
    <row r="29" spans="1:16" x14ac:dyDescent="0.25">
      <c r="J29" s="17"/>
      <c r="K29" s="17"/>
      <c r="L29" s="17"/>
      <c r="M29" s="17"/>
      <c r="N29" s="17"/>
      <c r="O29" s="17"/>
      <c r="P29" s="12"/>
    </row>
    <row r="30" spans="1:16" x14ac:dyDescent="0.25">
      <c r="J30" s="18" t="s">
        <v>50</v>
      </c>
      <c r="K30" s="55">
        <f>SUM(K4:K28)</f>
        <v>0</v>
      </c>
      <c r="L30" s="55">
        <f>SUM(L4:L28)</f>
        <v>0</v>
      </c>
      <c r="M30" s="55">
        <f ca="1">SUM(M4:M28)</f>
        <v>0</v>
      </c>
      <c r="N30" s="55">
        <f ca="1">SUM(N4:N28)</f>
        <v>16104.48</v>
      </c>
      <c r="O30" s="55">
        <f ca="1">SUM(O4:O28)</f>
        <v>16104.48</v>
      </c>
      <c r="P30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Bets</vt:lpstr>
      <vt:lpstr>Sports and Bookies</vt:lpstr>
    </vt:vector>
  </TitlesOfParts>
  <Company>PAREXEL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Tips UK, Tennis</dc:creator>
  <cp:lastModifiedBy>Robby Pattinson</cp:lastModifiedBy>
  <dcterms:created xsi:type="dcterms:W3CDTF">2011-10-21T19:59:26Z</dcterms:created>
  <dcterms:modified xsi:type="dcterms:W3CDTF">2016-10-15T22:01:32Z</dcterms:modified>
</cp:coreProperties>
</file>